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青木北小\11-一般教員\★令和８年度\01　職員会議・指示伝達\第1回【R8.4.1】\"/>
    </mc:Choice>
  </mc:AlternateContent>
  <xr:revisionPtr revIDLastSave="0" documentId="13_ncr:1_{8600E2A7-5BF8-43A4-8DBE-B0A448C47B2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8職員用" sheetId="14" r:id="rId1"/>
    <sheet name="R８保護者用" sheetId="15" r:id="rId2"/>
  </sheets>
  <definedNames>
    <definedName name="_xlnm.Print_Area" localSheetId="0">'R8職員用'!$A$1:$BH$35</definedName>
    <definedName name="_xlnm.Print_Area" localSheetId="1">'R８保護者用'!$A$1:$BH$35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33" i="15" l="1"/>
  <c r="BB33" i="15"/>
  <c r="AM33" i="15"/>
  <c r="AC33" i="15"/>
  <c r="N33" i="15"/>
  <c r="D33" i="15"/>
  <c r="BG32" i="15"/>
  <c r="BB32" i="15"/>
  <c r="BG31" i="15"/>
  <c r="AW26" i="15"/>
  <c r="BE24" i="15"/>
  <c r="BE25" i="15" s="1"/>
  <c r="BE23" i="15"/>
  <c r="AU23" i="15"/>
  <c r="AU24" i="15" s="1"/>
  <c r="AU25" i="15" s="1"/>
  <c r="AU26" i="15" s="1"/>
  <c r="AU27" i="15" s="1"/>
  <c r="AP23" i="15"/>
  <c r="AP24" i="15" s="1"/>
  <c r="AR24" i="15" s="1"/>
  <c r="AW22" i="15"/>
  <c r="AW21" i="15"/>
  <c r="AP21" i="15"/>
  <c r="AP22" i="15" s="1"/>
  <c r="AR22" i="15" s="1"/>
  <c r="AW20" i="15"/>
  <c r="AU20" i="15"/>
  <c r="AU21" i="15" s="1"/>
  <c r="AU22" i="15" s="1"/>
  <c r="AW19" i="15"/>
  <c r="AU19" i="15"/>
  <c r="AR19" i="15"/>
  <c r="AP19" i="15"/>
  <c r="AP20" i="15" s="1"/>
  <c r="AZ18" i="15"/>
  <c r="AR18" i="15"/>
  <c r="BB17" i="15"/>
  <c r="AR17" i="15"/>
  <c r="BB16" i="15"/>
  <c r="AW16" i="15"/>
  <c r="AR16" i="15"/>
  <c r="AW15" i="15"/>
  <c r="AR15" i="15"/>
  <c r="AA15" i="15"/>
  <c r="BB14" i="15"/>
  <c r="AW14" i="15"/>
  <c r="AW13" i="15"/>
  <c r="AR12" i="15"/>
  <c r="AC12" i="15"/>
  <c r="BE11" i="15"/>
  <c r="BE12" i="15" s="1"/>
  <c r="BE13" i="15" s="1"/>
  <c r="BE14" i="15" s="1"/>
  <c r="BE15" i="15" s="1"/>
  <c r="BE16" i="15" s="1"/>
  <c r="BG16" i="15" s="1"/>
  <c r="AR11" i="15"/>
  <c r="AC11" i="15"/>
  <c r="BG10" i="15"/>
  <c r="BE10" i="15"/>
  <c r="AW10" i="15"/>
  <c r="AR10" i="15"/>
  <c r="AC10" i="15"/>
  <c r="B10" i="15"/>
  <c r="D10" i="15" s="1"/>
  <c r="BG9" i="15"/>
  <c r="AW9" i="15"/>
  <c r="AR9" i="15"/>
  <c r="AC9" i="15"/>
  <c r="G9" i="15"/>
  <c r="D9" i="15"/>
  <c r="B9" i="15"/>
  <c r="AW8" i="15"/>
  <c r="AR8" i="15"/>
  <c r="AC8" i="15"/>
  <c r="D8" i="15"/>
  <c r="AW7" i="15"/>
  <c r="G7" i="15"/>
  <c r="G8" i="15" s="1"/>
  <c r="I8" i="15" s="1"/>
  <c r="D7" i="15"/>
  <c r="AW6" i="15"/>
  <c r="G6" i="15"/>
  <c r="I6" i="15" s="1"/>
  <c r="D6" i="15"/>
  <c r="BG5" i="15"/>
  <c r="AZ5" i="15"/>
  <c r="AZ6" i="15" s="1"/>
  <c r="AR5" i="15"/>
  <c r="AC5" i="15"/>
  <c r="V5" i="15"/>
  <c r="X5" i="15" s="1"/>
  <c r="Q5" i="15"/>
  <c r="Q6" i="15" s="1"/>
  <c r="Q7" i="15" s="1"/>
  <c r="L5" i="15"/>
  <c r="G5" i="15"/>
  <c r="I5" i="15" s="1"/>
  <c r="BG4" i="15"/>
  <c r="AZ4" i="15"/>
  <c r="BB4" i="15" s="1"/>
  <c r="AR4" i="15"/>
  <c r="AK4" i="15"/>
  <c r="AF4" i="15"/>
  <c r="AF5" i="15" s="1"/>
  <c r="AF6" i="15" s="1"/>
  <c r="AC4" i="15"/>
  <c r="X4" i="15"/>
  <c r="V4" i="15"/>
  <c r="Q4" i="15"/>
  <c r="S4" i="15" s="1"/>
  <c r="L4" i="15"/>
  <c r="N4" i="15" s="1"/>
  <c r="D4" i="15"/>
  <c r="BG3" i="15"/>
  <c r="BB3" i="15"/>
  <c r="AW3" i="15"/>
  <c r="AR3" i="15"/>
  <c r="AM3" i="15"/>
  <c r="AH3" i="15"/>
  <c r="AC3" i="15"/>
  <c r="S3" i="15"/>
  <c r="N3" i="15"/>
  <c r="D3" i="15"/>
  <c r="BF2" i="15"/>
  <c r="BA2" i="15"/>
  <c r="AV2" i="15"/>
  <c r="AQ2" i="15"/>
  <c r="AL2" i="15"/>
  <c r="AG2" i="15"/>
  <c r="AB2" i="15"/>
  <c r="R2" i="15"/>
  <c r="M2" i="15"/>
  <c r="H2" i="15"/>
  <c r="C2" i="15"/>
  <c r="BE30" i="14"/>
  <c r="BE28" i="14"/>
  <c r="BE29" i="14" s="1"/>
  <c r="BG30" i="14" s="1"/>
  <c r="BE26" i="14"/>
  <c r="BG26" i="14" s="1"/>
  <c r="BE27" i="14"/>
  <c r="BE21" i="14"/>
  <c r="BE14" i="14"/>
  <c r="BE15" i="14"/>
  <c r="BE16" i="14" s="1"/>
  <c r="AZ27" i="14"/>
  <c r="BB27" i="14" s="1"/>
  <c r="AZ28" i="14"/>
  <c r="AZ29" i="14" s="1"/>
  <c r="AZ30" i="14" s="1"/>
  <c r="BB30" i="14" s="1"/>
  <c r="AZ22" i="14"/>
  <c r="AZ23" i="14"/>
  <c r="AZ24" i="14" s="1"/>
  <c r="AZ25" i="14" s="1"/>
  <c r="AZ5" i="14"/>
  <c r="AZ6" i="14"/>
  <c r="AZ7" i="14"/>
  <c r="AZ8" i="14"/>
  <c r="AU29" i="14"/>
  <c r="AW29" i="14" s="1"/>
  <c r="AU22" i="14"/>
  <c r="AW22" i="14" s="1"/>
  <c r="AU23" i="14"/>
  <c r="AU24" i="14" s="1"/>
  <c r="AU25" i="14" s="1"/>
  <c r="AU26" i="14" s="1"/>
  <c r="AP32" i="14"/>
  <c r="AP33" i="14" s="1"/>
  <c r="AR33" i="14" s="1"/>
  <c r="AP25" i="14"/>
  <c r="AR25" i="14" s="1"/>
  <c r="AP26" i="14"/>
  <c r="AP27" i="14" s="1"/>
  <c r="AP28" i="14" s="1"/>
  <c r="AP29" i="14" s="1"/>
  <c r="AP30" i="14" s="1"/>
  <c r="AP31" i="14" s="1"/>
  <c r="AP21" i="14"/>
  <c r="AP22" i="14"/>
  <c r="AP23" i="14" s="1"/>
  <c r="AP24" i="14" s="1"/>
  <c r="AK27" i="14"/>
  <c r="AM27" i="14" s="1"/>
  <c r="AK28" i="14"/>
  <c r="AK29" i="14" s="1"/>
  <c r="AK30" i="14" s="1"/>
  <c r="AK31" i="14" s="1"/>
  <c r="AK23" i="14"/>
  <c r="AK24" i="14" s="1"/>
  <c r="AK25" i="14" s="1"/>
  <c r="AK26" i="14" s="1"/>
  <c r="AK17" i="14"/>
  <c r="AK18" i="14" s="1"/>
  <c r="AK6" i="14"/>
  <c r="AM6" i="14" s="1"/>
  <c r="AK7" i="14"/>
  <c r="AK8" i="14" s="1"/>
  <c r="AK9" i="14" s="1"/>
  <c r="AK10" i="14" s="1"/>
  <c r="AK11" i="14" s="1"/>
  <c r="AK12" i="14" s="1"/>
  <c r="AF33" i="14"/>
  <c r="AF23" i="14"/>
  <c r="AF24" i="14" s="1"/>
  <c r="AF19" i="14"/>
  <c r="AF20" i="14"/>
  <c r="AF21" i="14" s="1"/>
  <c r="AF13" i="14"/>
  <c r="AF14" i="14"/>
  <c r="AF15" i="14" s="1"/>
  <c r="AF16" i="14" s="1"/>
  <c r="AF12" i="14"/>
  <c r="AF11" i="14"/>
  <c r="AF10" i="14"/>
  <c r="AF9" i="14"/>
  <c r="AF5" i="14"/>
  <c r="AF6" i="14"/>
  <c r="AF7" i="14" s="1"/>
  <c r="AF8" i="14" s="1"/>
  <c r="AA28" i="14"/>
  <c r="AA29" i="14"/>
  <c r="AA30" i="14" s="1"/>
  <c r="AA31" i="14" s="1"/>
  <c r="AA17" i="14"/>
  <c r="AC17" i="14" s="1"/>
  <c r="AA18" i="14"/>
  <c r="AA19" i="14" s="1"/>
  <c r="AA20" i="14" s="1"/>
  <c r="V31" i="14"/>
  <c r="V32" i="14"/>
  <c r="V33" i="14" s="1"/>
  <c r="V22" i="14"/>
  <c r="V23" i="14"/>
  <c r="V24" i="14"/>
  <c r="V25" i="14"/>
  <c r="V26" i="14"/>
  <c r="V27" i="14"/>
  <c r="V28" i="14"/>
  <c r="V29" i="14"/>
  <c r="V7" i="14"/>
  <c r="V8" i="14" s="1"/>
  <c r="V9" i="14" s="1"/>
  <c r="V10" i="14" s="1"/>
  <c r="V11" i="14" s="1"/>
  <c r="V12" i="14" s="1"/>
  <c r="V13" i="14" s="1"/>
  <c r="V14" i="14" s="1"/>
  <c r="V15" i="14" s="1"/>
  <c r="V16" i="14" s="1"/>
  <c r="V17" i="14" s="1"/>
  <c r="V18" i="14" s="1"/>
  <c r="V19" i="14" s="1"/>
  <c r="V20" i="14" s="1"/>
  <c r="V21" i="14" s="1"/>
  <c r="X21" i="14" s="1"/>
  <c r="Q25" i="14"/>
  <c r="Q19" i="14"/>
  <c r="Q16" i="14"/>
  <c r="Q17" i="14"/>
  <c r="Q18" i="14" s="1"/>
  <c r="Q6" i="14"/>
  <c r="Q7" i="14"/>
  <c r="Q8" i="14" s="1"/>
  <c r="Q9" i="14" s="1"/>
  <c r="Q10" i="14" s="1"/>
  <c r="Q11" i="14" s="1"/>
  <c r="Q12" i="14" s="1"/>
  <c r="Q13" i="14" s="1"/>
  <c r="Q14" i="14" s="1"/>
  <c r="Q15" i="14" s="1"/>
  <c r="L29" i="14"/>
  <c r="L30" i="14"/>
  <c r="L31" i="14" s="1"/>
  <c r="L32" i="14" s="1"/>
  <c r="L22" i="14"/>
  <c r="L23" i="14"/>
  <c r="L24" i="14" s="1"/>
  <c r="L25" i="14" s="1"/>
  <c r="L8" i="14"/>
  <c r="L9" i="14"/>
  <c r="L10" i="14" s="1"/>
  <c r="L11" i="14" s="1"/>
  <c r="L12" i="14" s="1"/>
  <c r="G32" i="14"/>
  <c r="G33" i="14"/>
  <c r="I33" i="14" s="1"/>
  <c r="G25" i="14"/>
  <c r="G26" i="14"/>
  <c r="G27" i="14" s="1"/>
  <c r="G28" i="14" s="1"/>
  <c r="G29" i="14" s="1"/>
  <c r="G30" i="14" s="1"/>
  <c r="G18" i="14"/>
  <c r="G19" i="14"/>
  <c r="G20" i="14" s="1"/>
  <c r="G21" i="14" s="1"/>
  <c r="G22" i="14" s="1"/>
  <c r="G23" i="14" s="1"/>
  <c r="G24" i="14" s="1"/>
  <c r="G11" i="14"/>
  <c r="G12" i="14"/>
  <c r="G13" i="14" s="1"/>
  <c r="G14" i="14" s="1"/>
  <c r="B27" i="14"/>
  <c r="B28" i="14"/>
  <c r="B29" i="14" s="1"/>
  <c r="B30" i="14" s="1"/>
  <c r="B20" i="14"/>
  <c r="B21" i="14"/>
  <c r="B22" i="14" s="1"/>
  <c r="B23" i="14" s="1"/>
  <c r="B24" i="14" s="1"/>
  <c r="B13" i="14"/>
  <c r="D13" i="14" s="1"/>
  <c r="B14" i="14"/>
  <c r="B15" i="14" s="1"/>
  <c r="B16" i="14" s="1"/>
  <c r="B17" i="14" s="1"/>
  <c r="B18" i="14" s="1"/>
  <c r="BG33" i="14"/>
  <c r="BB33" i="14"/>
  <c r="AM33" i="14"/>
  <c r="AC33" i="14"/>
  <c r="N33" i="14"/>
  <c r="D33" i="14"/>
  <c r="BG32" i="14"/>
  <c r="BB32" i="14"/>
  <c r="BG31" i="14"/>
  <c r="AM28" i="14"/>
  <c r="BE23" i="14"/>
  <c r="BE24" i="14" s="1"/>
  <c r="AH23" i="14"/>
  <c r="X22" i="14"/>
  <c r="AU19" i="14"/>
  <c r="AA15" i="14"/>
  <c r="BB14" i="14"/>
  <c r="AW10" i="14"/>
  <c r="AZ9" i="14"/>
  <c r="D6" i="14"/>
  <c r="BG5" i="14"/>
  <c r="BB5" i="14"/>
  <c r="G5" i="14"/>
  <c r="BG4" i="14"/>
  <c r="AZ4" i="14"/>
  <c r="BB4" i="14" s="1"/>
  <c r="AR4" i="14"/>
  <c r="AK4" i="14"/>
  <c r="AF4" i="14"/>
  <c r="AC4" i="14"/>
  <c r="V4" i="14"/>
  <c r="Q4" i="14"/>
  <c r="L4" i="14"/>
  <c r="BG3" i="14"/>
  <c r="BB3" i="14"/>
  <c r="AW3" i="14"/>
  <c r="AR3" i="14"/>
  <c r="AM3" i="14"/>
  <c r="AH3" i="14"/>
  <c r="AC3" i="14"/>
  <c r="S3" i="14"/>
  <c r="N3" i="14"/>
  <c r="D3" i="14"/>
  <c r="BF2" i="14"/>
  <c r="BA2" i="14"/>
  <c r="AV2" i="14"/>
  <c r="BF35" i="14" s="1"/>
  <c r="AQ2" i="14"/>
  <c r="AL2" i="14"/>
  <c r="AG2" i="14"/>
  <c r="AB2" i="14"/>
  <c r="R2" i="14"/>
  <c r="M2" i="14"/>
  <c r="H2" i="14"/>
  <c r="C2" i="14"/>
  <c r="AF7" i="15" l="1"/>
  <c r="AH6" i="15"/>
  <c r="S7" i="15"/>
  <c r="Q8" i="15"/>
  <c r="I7" i="15"/>
  <c r="BG12" i="15"/>
  <c r="V6" i="15"/>
  <c r="AW27" i="15"/>
  <c r="AU28" i="15"/>
  <c r="BG25" i="15"/>
  <c r="BE26" i="15"/>
  <c r="AW23" i="15"/>
  <c r="BG24" i="15"/>
  <c r="I9" i="15"/>
  <c r="G10" i="15"/>
  <c r="G11" i="15" s="1"/>
  <c r="G12" i="15" s="1"/>
  <c r="BE17" i="15"/>
  <c r="AP25" i="15"/>
  <c r="BG11" i="15"/>
  <c r="AA16" i="15"/>
  <c r="AC15" i="15"/>
  <c r="N5" i="15"/>
  <c r="L6" i="15"/>
  <c r="AZ19" i="15"/>
  <c r="BB18" i="15"/>
  <c r="AR23" i="15"/>
  <c r="AM4" i="15"/>
  <c r="AK5" i="15"/>
  <c r="AZ7" i="15"/>
  <c r="AZ8" i="15" s="1"/>
  <c r="AZ9" i="15" s="1"/>
  <c r="BB6" i="15"/>
  <c r="BB5" i="15"/>
  <c r="BF35" i="15"/>
  <c r="B11" i="15"/>
  <c r="AU30" i="14"/>
  <c r="AW23" i="14"/>
  <c r="AR26" i="14"/>
  <c r="AK19" i="14"/>
  <c r="AK20" i="14" s="1"/>
  <c r="AM18" i="14"/>
  <c r="AM12" i="14"/>
  <c r="AK13" i="14"/>
  <c r="AK14" i="14" s="1"/>
  <c r="AH24" i="14"/>
  <c r="AF25" i="14"/>
  <c r="AF26" i="14" s="1"/>
  <c r="AF27" i="14" s="1"/>
  <c r="AH27" i="14" s="1"/>
  <c r="AH9" i="14"/>
  <c r="AA21" i="14"/>
  <c r="AA22" i="14" s="1"/>
  <c r="AA23" i="14" s="1"/>
  <c r="AA24" i="14" s="1"/>
  <c r="AC20" i="14"/>
  <c r="X7" i="14"/>
  <c r="S19" i="14"/>
  <c r="Q20" i="14"/>
  <c r="Q21" i="14" s="1"/>
  <c r="L13" i="14"/>
  <c r="L14" i="14" s="1"/>
  <c r="L15" i="14" s="1"/>
  <c r="L16" i="14" s="1"/>
  <c r="L17" i="14" s="1"/>
  <c r="N12" i="14"/>
  <c r="D4" i="14"/>
  <c r="L5" i="14"/>
  <c r="N4" i="14"/>
  <c r="Q5" i="14"/>
  <c r="S4" i="14"/>
  <c r="V5" i="14"/>
  <c r="X4" i="14"/>
  <c r="AK5" i="14"/>
  <c r="AM5" i="14" s="1"/>
  <c r="AM4" i="14"/>
  <c r="G6" i="14"/>
  <c r="I5" i="14"/>
  <c r="AC5" i="14"/>
  <c r="AR5" i="14"/>
  <c r="AH6" i="14"/>
  <c r="AW6" i="14"/>
  <c r="BB6" i="14"/>
  <c r="D7" i="14"/>
  <c r="S7" i="14"/>
  <c r="AM7" i="14"/>
  <c r="X8" i="14"/>
  <c r="AC8" i="14"/>
  <c r="AR8" i="14"/>
  <c r="N9" i="14"/>
  <c r="AZ10" i="14"/>
  <c r="BB9" i="14"/>
  <c r="BE10" i="14"/>
  <c r="BG9" i="14"/>
  <c r="AM11" i="14"/>
  <c r="AM10" i="14"/>
  <c r="I12" i="14"/>
  <c r="X13" i="14"/>
  <c r="X12" i="14"/>
  <c r="AH13" i="14"/>
  <c r="AW13" i="14"/>
  <c r="D14" i="14"/>
  <c r="S14" i="14"/>
  <c r="X15" i="14"/>
  <c r="AA16" i="14"/>
  <c r="AC16" i="14" s="1"/>
  <c r="AC15" i="14"/>
  <c r="AR15" i="14"/>
  <c r="BB16" i="14"/>
  <c r="BE17" i="14"/>
  <c r="BG16" i="14"/>
  <c r="X20" i="14"/>
  <c r="X19" i="14"/>
  <c r="AC19" i="14"/>
  <c r="AC18" i="14"/>
  <c r="I19" i="14"/>
  <c r="AU20" i="14"/>
  <c r="AW19" i="14"/>
  <c r="D21" i="14"/>
  <c r="AF22" i="14"/>
  <c r="AH22" i="14" s="1"/>
  <c r="AH21" i="14"/>
  <c r="AR22" i="14"/>
  <c r="N23" i="14"/>
  <c r="BB23" i="14"/>
  <c r="BE25" i="14"/>
  <c r="BG25" i="14" s="1"/>
  <c r="BG24" i="14"/>
  <c r="AM24" i="14"/>
  <c r="X25" i="14"/>
  <c r="I26" i="14"/>
  <c r="AU27" i="14"/>
  <c r="AW26" i="14"/>
  <c r="D28" i="14"/>
  <c r="AC29" i="14"/>
  <c r="AR30" i="14"/>
  <c r="AR29" i="14"/>
  <c r="N30" i="14"/>
  <c r="AK32" i="14"/>
  <c r="AM32" i="14" s="1"/>
  <c r="AM31" i="14"/>
  <c r="X33" i="14"/>
  <c r="X32" i="14"/>
  <c r="S8" i="15" l="1"/>
  <c r="Q9" i="15"/>
  <c r="N6" i="15"/>
  <c r="L7" i="15"/>
  <c r="L8" i="15" s="1"/>
  <c r="L9" i="15" s="1"/>
  <c r="BB9" i="15"/>
  <c r="AZ10" i="15"/>
  <c r="AU29" i="15"/>
  <c r="AW28" i="15"/>
  <c r="AR25" i="15"/>
  <c r="AP26" i="15"/>
  <c r="X6" i="15"/>
  <c r="V7" i="15"/>
  <c r="AM5" i="15"/>
  <c r="AK6" i="15"/>
  <c r="AC16" i="15"/>
  <c r="AA17" i="15"/>
  <c r="BE18" i="15"/>
  <c r="BG17" i="15"/>
  <c r="D11" i="15"/>
  <c r="B12" i="15"/>
  <c r="B13" i="15" s="1"/>
  <c r="G13" i="15"/>
  <c r="I12" i="15"/>
  <c r="BB19" i="15"/>
  <c r="AZ20" i="15"/>
  <c r="BG26" i="15"/>
  <c r="BE27" i="15"/>
  <c r="BE28" i="15" s="1"/>
  <c r="BE29" i="15" s="1"/>
  <c r="BE30" i="15" s="1"/>
  <c r="BG30" i="15" s="1"/>
  <c r="AH7" i="15"/>
  <c r="AF8" i="15"/>
  <c r="AU31" i="14"/>
  <c r="AU32" i="14" s="1"/>
  <c r="AU33" i="14" s="1"/>
  <c r="AW33" i="14" s="1"/>
  <c r="AW30" i="14"/>
  <c r="AM19" i="14"/>
  <c r="AM13" i="14"/>
  <c r="AF28" i="14"/>
  <c r="AH28" i="14" s="1"/>
  <c r="AH10" i="14"/>
  <c r="AC23" i="14"/>
  <c r="S21" i="14"/>
  <c r="Q22" i="14"/>
  <c r="Q23" i="14" s="1"/>
  <c r="Q24" i="14" s="1"/>
  <c r="N16" i="14"/>
  <c r="N13" i="14"/>
  <c r="N32" i="14"/>
  <c r="N31" i="14"/>
  <c r="AC30" i="14"/>
  <c r="D29" i="14"/>
  <c r="AF29" i="14"/>
  <c r="AU28" i="14"/>
  <c r="AW28" i="14" s="1"/>
  <c r="AW27" i="14"/>
  <c r="I27" i="14"/>
  <c r="X26" i="14"/>
  <c r="AM26" i="14"/>
  <c r="AM25" i="14"/>
  <c r="BB24" i="14"/>
  <c r="AA25" i="14"/>
  <c r="AC24" i="14"/>
  <c r="N24" i="14"/>
  <c r="AR24" i="14"/>
  <c r="AR23" i="14"/>
  <c r="D22" i="14"/>
  <c r="AU21" i="14"/>
  <c r="AW21" i="14" s="1"/>
  <c r="AW20" i="14"/>
  <c r="AK21" i="14"/>
  <c r="AM20" i="14"/>
  <c r="I20" i="14"/>
  <c r="BE18" i="14"/>
  <c r="BG17" i="14"/>
  <c r="AZ18" i="14"/>
  <c r="BB17" i="14"/>
  <c r="L18" i="14"/>
  <c r="N17" i="14"/>
  <c r="AR16" i="14"/>
  <c r="S15" i="14"/>
  <c r="D15" i="14"/>
  <c r="AW14" i="14"/>
  <c r="AK15" i="14"/>
  <c r="AK16" i="14" s="1"/>
  <c r="AM16" i="14" s="1"/>
  <c r="AM14" i="14"/>
  <c r="AH14" i="14"/>
  <c r="I13" i="14"/>
  <c r="BE11" i="14"/>
  <c r="BG10" i="14"/>
  <c r="AZ11" i="14"/>
  <c r="BB10" i="14"/>
  <c r="N11" i="14"/>
  <c r="N10" i="14"/>
  <c r="AR9" i="14"/>
  <c r="AC9" i="14"/>
  <c r="S8" i="14"/>
  <c r="B9" i="14"/>
  <c r="D8" i="14"/>
  <c r="AW7" i="14"/>
  <c r="AH8" i="14"/>
  <c r="AH7" i="14"/>
  <c r="G7" i="14"/>
  <c r="I6" i="14"/>
  <c r="V6" i="14"/>
  <c r="X6" i="14" s="1"/>
  <c r="X5" i="14"/>
  <c r="L6" i="14"/>
  <c r="N5" i="14"/>
  <c r="L10" i="15" l="1"/>
  <c r="N9" i="15"/>
  <c r="G14" i="15"/>
  <c r="I13" i="15"/>
  <c r="S9" i="15"/>
  <c r="Q10" i="15"/>
  <c r="AW29" i="15"/>
  <c r="AU30" i="15"/>
  <c r="X7" i="15"/>
  <c r="V8" i="15"/>
  <c r="AZ11" i="15"/>
  <c r="BB10" i="15"/>
  <c r="AH8" i="15"/>
  <c r="AF9" i="15"/>
  <c r="AM6" i="15"/>
  <c r="AK7" i="15"/>
  <c r="BG18" i="15"/>
  <c r="BE19" i="15"/>
  <c r="AA18" i="15"/>
  <c r="AC17" i="15"/>
  <c r="AZ21" i="15"/>
  <c r="AZ22" i="15" s="1"/>
  <c r="AZ23" i="15" s="1"/>
  <c r="BB20" i="15"/>
  <c r="D13" i="15"/>
  <c r="B14" i="15"/>
  <c r="AR26" i="15"/>
  <c r="AP27" i="15"/>
  <c r="AP28" i="15" s="1"/>
  <c r="AP29" i="15" s="1"/>
  <c r="AH11" i="14"/>
  <c r="S22" i="14"/>
  <c r="Q26" i="14"/>
  <c r="Q27" i="14" s="1"/>
  <c r="Q28" i="14" s="1"/>
  <c r="S25" i="14"/>
  <c r="S23" i="14"/>
  <c r="L7" i="14"/>
  <c r="N6" i="14"/>
  <c r="G8" i="14"/>
  <c r="I7" i="14"/>
  <c r="AW9" i="14"/>
  <c r="AW8" i="14"/>
  <c r="B10" i="14"/>
  <c r="D9" i="14"/>
  <c r="S9" i="14"/>
  <c r="AC10" i="14"/>
  <c r="AR10" i="14"/>
  <c r="AZ12" i="14"/>
  <c r="BB11" i="14"/>
  <c r="BE12" i="14"/>
  <c r="BG11" i="14"/>
  <c r="G15" i="14"/>
  <c r="I14" i="14"/>
  <c r="AH15" i="14"/>
  <c r="AW15" i="14"/>
  <c r="D16" i="14"/>
  <c r="S16" i="14"/>
  <c r="AR17" i="14"/>
  <c r="L19" i="14"/>
  <c r="N18" i="14"/>
  <c r="AZ19" i="14"/>
  <c r="BB18" i="14"/>
  <c r="BE19" i="14"/>
  <c r="BG18" i="14"/>
  <c r="I21" i="14"/>
  <c r="AK22" i="14"/>
  <c r="AM21" i="14"/>
  <c r="D23" i="14"/>
  <c r="L26" i="14"/>
  <c r="N25" i="14"/>
  <c r="AA26" i="14"/>
  <c r="AC25" i="14"/>
  <c r="AZ26" i="14"/>
  <c r="BB26" i="14" s="1"/>
  <c r="BB25" i="14"/>
  <c r="X27" i="14"/>
  <c r="I28" i="14"/>
  <c r="AF30" i="14"/>
  <c r="AH29" i="14"/>
  <c r="B31" i="14"/>
  <c r="D30" i="14"/>
  <c r="AA32" i="14"/>
  <c r="AC32" i="14" s="1"/>
  <c r="AC31" i="14"/>
  <c r="AZ12" i="15" l="1"/>
  <c r="BB11" i="15"/>
  <c r="AU31" i="15"/>
  <c r="AU32" i="15" s="1"/>
  <c r="AU33" i="15" s="1"/>
  <c r="AW33" i="15" s="1"/>
  <c r="AW30" i="15"/>
  <c r="AF10" i="15"/>
  <c r="AH9" i="15"/>
  <c r="AK8" i="15"/>
  <c r="AK9" i="15" s="1"/>
  <c r="AK10" i="15" s="1"/>
  <c r="AM7" i="15"/>
  <c r="G15" i="15"/>
  <c r="I14" i="15"/>
  <c r="V9" i="15"/>
  <c r="V10" i="15" s="1"/>
  <c r="V11" i="15" s="1"/>
  <c r="V12" i="15" s="1"/>
  <c r="X8" i="15"/>
  <c r="AW42" i="15"/>
  <c r="AX42" i="15" s="1"/>
  <c r="AW37" i="15"/>
  <c r="AX37" i="15" s="1"/>
  <c r="AW43" i="15"/>
  <c r="AX43" i="15" s="1"/>
  <c r="L11" i="15"/>
  <c r="N10" i="15"/>
  <c r="AA19" i="15"/>
  <c r="AC18" i="15"/>
  <c r="BE20" i="15"/>
  <c r="BE21" i="15" s="1"/>
  <c r="BG19" i="15"/>
  <c r="BG42" i="15" s="1"/>
  <c r="BH42" i="15" s="1"/>
  <c r="D14" i="15"/>
  <c r="B15" i="15"/>
  <c r="BG38" i="15"/>
  <c r="BH38" i="15" s="1"/>
  <c r="S10" i="15"/>
  <c r="Q11" i="15"/>
  <c r="AR29" i="15"/>
  <c r="AP30" i="15"/>
  <c r="AZ24" i="15"/>
  <c r="BB23" i="15"/>
  <c r="Q29" i="14"/>
  <c r="S28" i="14"/>
  <c r="B32" i="14"/>
  <c r="D32" i="14" s="1"/>
  <c r="D31" i="14"/>
  <c r="AF31" i="14"/>
  <c r="AH30" i="14"/>
  <c r="I29" i="14"/>
  <c r="X28" i="14"/>
  <c r="AA27" i="14"/>
  <c r="AC26" i="14"/>
  <c r="L27" i="14"/>
  <c r="N26" i="14"/>
  <c r="B25" i="14"/>
  <c r="D24" i="14"/>
  <c r="AM43" i="14"/>
  <c r="AN43" i="14" s="1"/>
  <c r="AM42" i="14"/>
  <c r="AN42" i="14" s="1"/>
  <c r="AM41" i="14"/>
  <c r="AN41" i="14" s="1"/>
  <c r="AM40" i="14"/>
  <c r="AN40" i="14" s="1"/>
  <c r="AM39" i="14"/>
  <c r="AN39" i="14" s="1"/>
  <c r="AM38" i="14"/>
  <c r="AN38" i="14" s="1"/>
  <c r="AM37" i="14"/>
  <c r="AN37" i="14" s="1"/>
  <c r="I22" i="14"/>
  <c r="BE20" i="14"/>
  <c r="BG19" i="14"/>
  <c r="AZ20" i="14"/>
  <c r="BB19" i="14"/>
  <c r="L20" i="14"/>
  <c r="N19" i="14"/>
  <c r="AP19" i="14"/>
  <c r="AR18" i="14"/>
  <c r="S18" i="14"/>
  <c r="S17" i="14"/>
  <c r="D17" i="14"/>
  <c r="AW16" i="14"/>
  <c r="AW40" i="14" s="1"/>
  <c r="AX40" i="14" s="1"/>
  <c r="AF17" i="14"/>
  <c r="AH16" i="14"/>
  <c r="G16" i="14"/>
  <c r="I15" i="14"/>
  <c r="BE13" i="14"/>
  <c r="BG12" i="14"/>
  <c r="AZ13" i="14"/>
  <c r="BB13" i="14" s="1"/>
  <c r="BB12" i="14"/>
  <c r="AR11" i="14"/>
  <c r="AC11" i="14"/>
  <c r="S10" i="14"/>
  <c r="B11" i="14"/>
  <c r="D10" i="14"/>
  <c r="AW43" i="14"/>
  <c r="AX43" i="14" s="1"/>
  <c r="AW41" i="14"/>
  <c r="AX41" i="14" s="1"/>
  <c r="AW38" i="14"/>
  <c r="AX38" i="14" s="1"/>
  <c r="G9" i="14"/>
  <c r="I8" i="14"/>
  <c r="BG43" i="15" l="1"/>
  <c r="BH43" i="15" s="1"/>
  <c r="BG39" i="15"/>
  <c r="BH39" i="15" s="1"/>
  <c r="AC19" i="15"/>
  <c r="AA20" i="15"/>
  <c r="B16" i="15"/>
  <c r="D15" i="15"/>
  <c r="AW38" i="15"/>
  <c r="AX38" i="15" s="1"/>
  <c r="AW39" i="15"/>
  <c r="AX39" i="15" s="1"/>
  <c r="AW40" i="15"/>
  <c r="AX40" i="15" s="1"/>
  <c r="AX44" i="15" s="1"/>
  <c r="AW41" i="15"/>
  <c r="AX41" i="15" s="1"/>
  <c r="AR38" i="15"/>
  <c r="AS38" i="15" s="1"/>
  <c r="S11" i="15"/>
  <c r="Q12" i="15"/>
  <c r="Q13" i="15" s="1"/>
  <c r="Q14" i="15" s="1"/>
  <c r="AR41" i="15"/>
  <c r="AS41" i="15" s="1"/>
  <c r="AZ25" i="15"/>
  <c r="BB24" i="15"/>
  <c r="L12" i="15"/>
  <c r="N11" i="15"/>
  <c r="AK11" i="15"/>
  <c r="AM10" i="15"/>
  <c r="BG40" i="15"/>
  <c r="BH40" i="15" s="1"/>
  <c r="BG41" i="15"/>
  <c r="BH41" i="15" s="1"/>
  <c r="G16" i="15"/>
  <c r="I15" i="15"/>
  <c r="AF11" i="15"/>
  <c r="AH10" i="15"/>
  <c r="BB12" i="15"/>
  <c r="AZ13" i="15"/>
  <c r="BB13" i="15" s="1"/>
  <c r="BG37" i="15"/>
  <c r="BH37" i="15" s="1"/>
  <c r="V13" i="15"/>
  <c r="X12" i="15"/>
  <c r="AR37" i="15"/>
  <c r="AS37" i="15" s="1"/>
  <c r="AR30" i="15"/>
  <c r="AR40" i="15" s="1"/>
  <c r="AS40" i="15" s="1"/>
  <c r="AP31" i="15"/>
  <c r="AP32" i="15" s="1"/>
  <c r="AP33" i="15" s="1"/>
  <c r="AR33" i="15" s="1"/>
  <c r="AR39" i="15" s="1"/>
  <c r="AS39" i="15" s="1"/>
  <c r="AW42" i="14"/>
  <c r="AX42" i="14" s="1"/>
  <c r="AW39" i="14"/>
  <c r="AX39" i="14" s="1"/>
  <c r="Q30" i="14"/>
  <c r="S29" i="14"/>
  <c r="AW37" i="14"/>
  <c r="AX37" i="14" s="1"/>
  <c r="AN44" i="14"/>
  <c r="G10" i="14"/>
  <c r="I9" i="14"/>
  <c r="B12" i="14"/>
  <c r="D11" i="14"/>
  <c r="S11" i="14"/>
  <c r="AC12" i="14"/>
  <c r="AR12" i="14"/>
  <c r="BG43" i="14"/>
  <c r="BH43" i="14" s="1"/>
  <c r="BG42" i="14"/>
  <c r="BH42" i="14" s="1"/>
  <c r="BG41" i="14"/>
  <c r="BH41" i="14" s="1"/>
  <c r="BG40" i="14"/>
  <c r="BH40" i="14" s="1"/>
  <c r="BG39" i="14"/>
  <c r="BH39" i="14" s="1"/>
  <c r="BG38" i="14"/>
  <c r="BH38" i="14" s="1"/>
  <c r="BG37" i="14"/>
  <c r="BH37" i="14" s="1"/>
  <c r="G17" i="14"/>
  <c r="I16" i="14"/>
  <c r="AF18" i="14"/>
  <c r="AH17" i="14"/>
  <c r="B19" i="14"/>
  <c r="D18" i="14"/>
  <c r="AP20" i="14"/>
  <c r="AR19" i="14"/>
  <c r="L21" i="14"/>
  <c r="N20" i="14"/>
  <c r="AZ21" i="14"/>
  <c r="BB20" i="14"/>
  <c r="I23" i="14"/>
  <c r="B26" i="14"/>
  <c r="D25" i="14"/>
  <c r="L28" i="14"/>
  <c r="N27" i="14"/>
  <c r="V30" i="14"/>
  <c r="X29" i="14"/>
  <c r="G31" i="14"/>
  <c r="I30" i="14"/>
  <c r="AF32" i="14"/>
  <c r="AH31" i="14"/>
  <c r="BH44" i="15" l="1"/>
  <c r="BB25" i="15"/>
  <c r="AZ26" i="15"/>
  <c r="AR43" i="15"/>
  <c r="AS43" i="15" s="1"/>
  <c r="D16" i="15"/>
  <c r="B17" i="15"/>
  <c r="AR42" i="15"/>
  <c r="AS42" i="15" s="1"/>
  <c r="AS44" i="15" s="1"/>
  <c r="AA21" i="15"/>
  <c r="AA22" i="15" s="1"/>
  <c r="AA23" i="15" s="1"/>
  <c r="AC20" i="15"/>
  <c r="V14" i="15"/>
  <c r="V15" i="15" s="1"/>
  <c r="X13" i="15"/>
  <c r="Q15" i="15"/>
  <c r="S14" i="15"/>
  <c r="G17" i="15"/>
  <c r="G18" i="15" s="1"/>
  <c r="G19" i="15" s="1"/>
  <c r="I16" i="15"/>
  <c r="AM11" i="15"/>
  <c r="AK12" i="15"/>
  <c r="AF12" i="15"/>
  <c r="AF13" i="15" s="1"/>
  <c r="AH11" i="15"/>
  <c r="N12" i="15"/>
  <c r="L13" i="15"/>
  <c r="AX44" i="14"/>
  <c r="Q31" i="14"/>
  <c r="S30" i="14"/>
  <c r="BH44" i="14"/>
  <c r="X43" i="14"/>
  <c r="Y43" i="14" s="1"/>
  <c r="X42" i="14"/>
  <c r="Y42" i="14" s="1"/>
  <c r="X41" i="14"/>
  <c r="X40" i="14"/>
  <c r="X39" i="14"/>
  <c r="X38" i="14"/>
  <c r="X37" i="14"/>
  <c r="BB43" i="14"/>
  <c r="BC43" i="14" s="1"/>
  <c r="BB42" i="14"/>
  <c r="BC42" i="14" s="1"/>
  <c r="BB41" i="14"/>
  <c r="BB40" i="14"/>
  <c r="BC40" i="14" s="1"/>
  <c r="BB39" i="14"/>
  <c r="BC39" i="14" s="1"/>
  <c r="BB38" i="14"/>
  <c r="BC38" i="14" s="1"/>
  <c r="BB37" i="14"/>
  <c r="BC37" i="14" s="1"/>
  <c r="N43" i="14"/>
  <c r="O43" i="14" s="1"/>
  <c r="N42" i="14"/>
  <c r="O42" i="14" s="1"/>
  <c r="N41" i="14"/>
  <c r="O41" i="14" s="1"/>
  <c r="N40" i="14"/>
  <c r="O40" i="14" s="1"/>
  <c r="N39" i="14"/>
  <c r="O39" i="14" s="1"/>
  <c r="N38" i="14"/>
  <c r="O38" i="14" s="1"/>
  <c r="N37" i="14"/>
  <c r="O37" i="14" s="1"/>
  <c r="AH43" i="14"/>
  <c r="AI43" i="14" s="1"/>
  <c r="AH42" i="14"/>
  <c r="AI42" i="14" s="1"/>
  <c r="AH41" i="14"/>
  <c r="AI41" i="14" s="1"/>
  <c r="AH40" i="14"/>
  <c r="AI40" i="14" s="1"/>
  <c r="AH39" i="14"/>
  <c r="AI39" i="14" s="1"/>
  <c r="AH38" i="14"/>
  <c r="AI38" i="14" s="1"/>
  <c r="AH37" i="14"/>
  <c r="AI37" i="14" s="1"/>
  <c r="AR43" i="14"/>
  <c r="AS43" i="14" s="1"/>
  <c r="AR42" i="14"/>
  <c r="AS42" i="14" s="1"/>
  <c r="AR41" i="14"/>
  <c r="AS41" i="14" s="1"/>
  <c r="AR40" i="14"/>
  <c r="AS40" i="14" s="1"/>
  <c r="AR39" i="14"/>
  <c r="AS39" i="14" s="1"/>
  <c r="AR38" i="14"/>
  <c r="AS38" i="14" s="1"/>
  <c r="AR37" i="14"/>
  <c r="AS37" i="14" s="1"/>
  <c r="AC43" i="14"/>
  <c r="AD43" i="14" s="1"/>
  <c r="AC42" i="14"/>
  <c r="AD42" i="14" s="1"/>
  <c r="AC41" i="14"/>
  <c r="AD41" i="14" s="1"/>
  <c r="AC40" i="14"/>
  <c r="AD40" i="14" s="1"/>
  <c r="AC39" i="14"/>
  <c r="AD39" i="14" s="1"/>
  <c r="AC38" i="14"/>
  <c r="AD38" i="14" s="1"/>
  <c r="AC37" i="14"/>
  <c r="AD37" i="14" s="1"/>
  <c r="D43" i="14"/>
  <c r="D42" i="14"/>
  <c r="D41" i="14"/>
  <c r="D40" i="14"/>
  <c r="D39" i="14"/>
  <c r="D38" i="14"/>
  <c r="D37" i="14"/>
  <c r="I43" i="14"/>
  <c r="J43" i="14" s="1"/>
  <c r="I42" i="14"/>
  <c r="J42" i="14" s="1"/>
  <c r="I41" i="14"/>
  <c r="J41" i="14" s="1"/>
  <c r="I40" i="14"/>
  <c r="J40" i="14" s="1"/>
  <c r="I39" i="14"/>
  <c r="J39" i="14" s="1"/>
  <c r="I38" i="14"/>
  <c r="J38" i="14" s="1"/>
  <c r="I37" i="14"/>
  <c r="J37" i="14" s="1"/>
  <c r="AK13" i="15" l="1"/>
  <c r="AM12" i="15"/>
  <c r="AA24" i="15"/>
  <c r="AC23" i="15"/>
  <c r="AH13" i="15"/>
  <c r="AF14" i="15"/>
  <c r="D17" i="15"/>
  <c r="B18" i="15"/>
  <c r="AZ27" i="15"/>
  <c r="BB26" i="15"/>
  <c r="X15" i="15"/>
  <c r="V16" i="15"/>
  <c r="V17" i="15" s="1"/>
  <c r="V18" i="15" s="1"/>
  <c r="V19" i="15" s="1"/>
  <c r="L14" i="15"/>
  <c r="L15" i="15" s="1"/>
  <c r="L16" i="15" s="1"/>
  <c r="N13" i="15"/>
  <c r="I19" i="15"/>
  <c r="G20" i="15"/>
  <c r="Q16" i="15"/>
  <c r="S15" i="15"/>
  <c r="AI44" i="14"/>
  <c r="Y44" i="14"/>
  <c r="S31" i="14"/>
  <c r="Q32" i="14"/>
  <c r="O44" i="14"/>
  <c r="AS44" i="14"/>
  <c r="AD44" i="14"/>
  <c r="J44" i="14"/>
  <c r="BC44" i="14"/>
  <c r="E37" i="14"/>
  <c r="E38" i="14"/>
  <c r="E39" i="14"/>
  <c r="E40" i="14"/>
  <c r="E41" i="14"/>
  <c r="E42" i="14"/>
  <c r="E43" i="14"/>
  <c r="X19" i="15" l="1"/>
  <c r="V20" i="15"/>
  <c r="I20" i="15"/>
  <c r="G21" i="15"/>
  <c r="BB37" i="15"/>
  <c r="BC37" i="15" s="1"/>
  <c r="BB39" i="15"/>
  <c r="BC39" i="15" s="1"/>
  <c r="BB27" i="15"/>
  <c r="AZ28" i="15"/>
  <c r="AZ29" i="15" s="1"/>
  <c r="AZ30" i="15" s="1"/>
  <c r="BB30" i="15" s="1"/>
  <c r="AH14" i="15"/>
  <c r="AF15" i="15"/>
  <c r="B19" i="15"/>
  <c r="B20" i="15" s="1"/>
  <c r="B21" i="15" s="1"/>
  <c r="D18" i="15"/>
  <c r="L17" i="15"/>
  <c r="N16" i="15"/>
  <c r="AK14" i="15"/>
  <c r="AM13" i="15"/>
  <c r="Q17" i="15"/>
  <c r="S16" i="15"/>
  <c r="AA25" i="15"/>
  <c r="AC24" i="15"/>
  <c r="Q33" i="14"/>
  <c r="S32" i="14"/>
  <c r="S42" i="14" s="1"/>
  <c r="S43" i="14"/>
  <c r="T43" i="14" s="1"/>
  <c r="S41" i="14"/>
  <c r="T41" i="14" s="1"/>
  <c r="S40" i="14"/>
  <c r="T40" i="14" s="1"/>
  <c r="S37" i="14"/>
  <c r="T37" i="14" s="1"/>
  <c r="E44" i="14"/>
  <c r="G22" i="15" l="1"/>
  <c r="I21" i="15"/>
  <c r="L18" i="15"/>
  <c r="N17" i="15"/>
  <c r="V21" i="15"/>
  <c r="X20" i="15"/>
  <c r="D21" i="15"/>
  <c r="B22" i="15"/>
  <c r="AA26" i="15"/>
  <c r="AC25" i="15"/>
  <c r="AF16" i="15"/>
  <c r="AH15" i="15"/>
  <c r="Q18" i="15"/>
  <c r="S17" i="15"/>
  <c r="BB41" i="15"/>
  <c r="BB40" i="15"/>
  <c r="BC40" i="15" s="1"/>
  <c r="BB38" i="15"/>
  <c r="BC38" i="15" s="1"/>
  <c r="BC44" i="15" s="1"/>
  <c r="BB42" i="15"/>
  <c r="BC42" i="15" s="1"/>
  <c r="BB43" i="15"/>
  <c r="BC43" i="15" s="1"/>
  <c r="AK15" i="15"/>
  <c r="AK16" i="15" s="1"/>
  <c r="AM14" i="15"/>
  <c r="S38" i="14"/>
  <c r="T38" i="14" s="1"/>
  <c r="BI43" i="14"/>
  <c r="T42" i="14"/>
  <c r="BI42" i="14" s="1"/>
  <c r="BI41" i="14"/>
  <c r="BI37" i="14"/>
  <c r="S39" i="14"/>
  <c r="BI40" i="14"/>
  <c r="S18" i="15" l="1"/>
  <c r="Q19" i="15"/>
  <c r="AC26" i="15"/>
  <c r="AA27" i="15"/>
  <c r="AA28" i="15" s="1"/>
  <c r="AA29" i="15" s="1"/>
  <c r="G23" i="15"/>
  <c r="I22" i="15"/>
  <c r="V22" i="15"/>
  <c r="X21" i="15"/>
  <c r="AH16" i="15"/>
  <c r="AF17" i="15"/>
  <c r="N18" i="15"/>
  <c r="L19" i="15"/>
  <c r="AK17" i="15"/>
  <c r="AK18" i="15" s="1"/>
  <c r="AM16" i="15"/>
  <c r="D22" i="15"/>
  <c r="B23" i="15"/>
  <c r="BI38" i="14"/>
  <c r="T39" i="14"/>
  <c r="T44" i="14" s="1"/>
  <c r="B24" i="15" l="1"/>
  <c r="D23" i="15"/>
  <c r="G24" i="15"/>
  <c r="G25" i="15" s="1"/>
  <c r="G26" i="15" s="1"/>
  <c r="I23" i="15"/>
  <c r="AA30" i="15"/>
  <c r="AC29" i="15"/>
  <c r="V23" i="15"/>
  <c r="V24" i="15" s="1"/>
  <c r="V25" i="15" s="1"/>
  <c r="X22" i="15"/>
  <c r="AM18" i="15"/>
  <c r="AK19" i="15"/>
  <c r="L20" i="15"/>
  <c r="N19" i="15"/>
  <c r="AF18" i="15"/>
  <c r="AF19" i="15" s="1"/>
  <c r="AF20" i="15" s="1"/>
  <c r="AF21" i="15" s="1"/>
  <c r="AH17" i="15"/>
  <c r="Q20" i="15"/>
  <c r="Q21" i="15" s="1"/>
  <c r="S19" i="15"/>
  <c r="BI39" i="14"/>
  <c r="BI44" i="14" s="1"/>
  <c r="AH21" i="15" l="1"/>
  <c r="AF22" i="15"/>
  <c r="N20" i="15"/>
  <c r="L21" i="15"/>
  <c r="L22" i="15" s="1"/>
  <c r="L23" i="15" s="1"/>
  <c r="V26" i="15"/>
  <c r="X25" i="15"/>
  <c r="S21" i="15"/>
  <c r="Q22" i="15"/>
  <c r="AC30" i="15"/>
  <c r="AA31" i="15"/>
  <c r="G27" i="15"/>
  <c r="I26" i="15"/>
  <c r="AM19" i="15"/>
  <c r="AK20" i="15"/>
  <c r="D24" i="15"/>
  <c r="B25" i="15"/>
  <c r="D25" i="15" l="1"/>
  <c r="B26" i="15"/>
  <c r="B27" i="15" s="1"/>
  <c r="B28" i="15" s="1"/>
  <c r="X26" i="15"/>
  <c r="V27" i="15"/>
  <c r="I27" i="15"/>
  <c r="G28" i="15"/>
  <c r="S22" i="15"/>
  <c r="Q23" i="15"/>
  <c r="AM20" i="15"/>
  <c r="AK21" i="15"/>
  <c r="N23" i="15"/>
  <c r="L24" i="15"/>
  <c r="AC31" i="15"/>
  <c r="AA32" i="15"/>
  <c r="AC32" i="15" s="1"/>
  <c r="AF23" i="15"/>
  <c r="AH22" i="15"/>
  <c r="Q24" i="15" l="1"/>
  <c r="Q25" i="15" s="1"/>
  <c r="S23" i="15"/>
  <c r="X27" i="15"/>
  <c r="V28" i="15"/>
  <c r="AC41" i="15"/>
  <c r="AD41" i="15" s="1"/>
  <c r="AC37" i="15"/>
  <c r="AD37" i="15" s="1"/>
  <c r="AC43" i="15"/>
  <c r="AD43" i="15" s="1"/>
  <c r="AC38" i="15"/>
  <c r="AD38" i="15" s="1"/>
  <c r="AC42" i="15"/>
  <c r="AD42" i="15" s="1"/>
  <c r="AC39" i="15"/>
  <c r="AD39" i="15" s="1"/>
  <c r="AC40" i="15"/>
  <c r="AD40" i="15" s="1"/>
  <c r="AK22" i="15"/>
  <c r="AK23" i="15" s="1"/>
  <c r="AK24" i="15" s="1"/>
  <c r="AM21" i="15"/>
  <c r="AH23" i="15"/>
  <c r="AF24" i="15"/>
  <c r="G29" i="15"/>
  <c r="I28" i="15"/>
  <c r="L25" i="15"/>
  <c r="N24" i="15"/>
  <c r="B29" i="15"/>
  <c r="D28" i="15"/>
  <c r="I29" i="15" l="1"/>
  <c r="G30" i="15"/>
  <c r="AD44" i="15"/>
  <c r="AK25" i="15"/>
  <c r="AM24" i="15"/>
  <c r="X28" i="15"/>
  <c r="V29" i="15"/>
  <c r="AF25" i="15"/>
  <c r="AF26" i="15" s="1"/>
  <c r="AF27" i="15" s="1"/>
  <c r="AH24" i="15"/>
  <c r="D29" i="15"/>
  <c r="B30" i="15"/>
  <c r="N25" i="15"/>
  <c r="L26" i="15"/>
  <c r="S25" i="15"/>
  <c r="Q26" i="15"/>
  <c r="Q27" i="15" s="1"/>
  <c r="Q28" i="15" s="1"/>
  <c r="S28" i="15" l="1"/>
  <c r="Q29" i="15"/>
  <c r="AH27" i="15"/>
  <c r="AF28" i="15"/>
  <c r="V30" i="15"/>
  <c r="V31" i="15" s="1"/>
  <c r="V32" i="15" s="1"/>
  <c r="X29" i="15"/>
  <c r="N26" i="15"/>
  <c r="L27" i="15"/>
  <c r="AK26" i="15"/>
  <c r="AM25" i="15"/>
  <c r="B31" i="15"/>
  <c r="D30" i="15"/>
  <c r="G31" i="15"/>
  <c r="G32" i="15" s="1"/>
  <c r="G33" i="15" s="1"/>
  <c r="I33" i="15" s="1"/>
  <c r="I30" i="15"/>
  <c r="I39" i="15" l="1"/>
  <c r="J39" i="15" s="1"/>
  <c r="I38" i="15"/>
  <c r="J38" i="15" s="1"/>
  <c r="I43" i="15"/>
  <c r="J43" i="15" s="1"/>
  <c r="I37" i="15"/>
  <c r="J37" i="15" s="1"/>
  <c r="I42" i="15"/>
  <c r="J42" i="15" s="1"/>
  <c r="I40" i="15"/>
  <c r="J40" i="15" s="1"/>
  <c r="I41" i="15"/>
  <c r="J41" i="15" s="1"/>
  <c r="AF29" i="15"/>
  <c r="AH28" i="15"/>
  <c r="L28" i="15"/>
  <c r="L29" i="15" s="1"/>
  <c r="L30" i="15" s="1"/>
  <c r="N27" i="15"/>
  <c r="X32" i="15"/>
  <c r="V33" i="15"/>
  <c r="X33" i="15" s="1"/>
  <c r="B32" i="15"/>
  <c r="D32" i="15" s="1"/>
  <c r="D31" i="15"/>
  <c r="Q30" i="15"/>
  <c r="S29" i="15"/>
  <c r="AM26" i="15"/>
  <c r="AK27" i="15"/>
  <c r="X42" i="15" l="1"/>
  <c r="Y42" i="15" s="1"/>
  <c r="X41" i="15"/>
  <c r="X39" i="15"/>
  <c r="X43" i="15"/>
  <c r="Y43" i="15" s="1"/>
  <c r="X40" i="15"/>
  <c r="X38" i="15"/>
  <c r="X37" i="15"/>
  <c r="J44" i="15"/>
  <c r="N30" i="15"/>
  <c r="L31" i="15"/>
  <c r="S30" i="15"/>
  <c r="Q31" i="15"/>
  <c r="AH29" i="15"/>
  <c r="AF30" i="15"/>
  <c r="D41" i="15"/>
  <c r="D37" i="15"/>
  <c r="D42" i="15"/>
  <c r="D40" i="15"/>
  <c r="D39" i="15"/>
  <c r="D43" i="15"/>
  <c r="D38" i="15"/>
  <c r="AK28" i="15"/>
  <c r="AM27" i="15"/>
  <c r="E41" i="15" l="1"/>
  <c r="E38" i="15"/>
  <c r="E43" i="15"/>
  <c r="Q32" i="15"/>
  <c r="S31" i="15"/>
  <c r="E37" i="15"/>
  <c r="AK29" i="15"/>
  <c r="AK30" i="15" s="1"/>
  <c r="AK31" i="15" s="1"/>
  <c r="AM28" i="15"/>
  <c r="AF31" i="15"/>
  <c r="AH30" i="15"/>
  <c r="E39" i="15"/>
  <c r="N31" i="15"/>
  <c r="L32" i="15"/>
  <c r="N32" i="15" s="1"/>
  <c r="E40" i="15"/>
  <c r="E42" i="15"/>
  <c r="Y44" i="15"/>
  <c r="Q33" i="15" l="1"/>
  <c r="S32" i="15"/>
  <c r="AM31" i="15"/>
  <c r="AK32" i="15"/>
  <c r="AM32" i="15" s="1"/>
  <c r="N40" i="15"/>
  <c r="O40" i="15" s="1"/>
  <c r="N37" i="15"/>
  <c r="O37" i="15" s="1"/>
  <c r="N42" i="15"/>
  <c r="N43" i="15"/>
  <c r="N41" i="15"/>
  <c r="N38" i="15"/>
  <c r="O38" i="15" s="1"/>
  <c r="N39" i="15"/>
  <c r="O39" i="15" s="1"/>
  <c r="AH31" i="15"/>
  <c r="AF32" i="15"/>
  <c r="AF33" i="15" s="1"/>
  <c r="E44" i="15"/>
  <c r="AM43" i="15" l="1"/>
  <c r="AN43" i="15" s="1"/>
  <c r="AM38" i="15"/>
  <c r="AN38" i="15" s="1"/>
  <c r="AM37" i="15"/>
  <c r="AN37" i="15" s="1"/>
  <c r="AM40" i="15"/>
  <c r="AN40" i="15" s="1"/>
  <c r="AM41" i="15"/>
  <c r="AN41" i="15" s="1"/>
  <c r="AM39" i="15"/>
  <c r="AN39" i="15" s="1"/>
  <c r="AM42" i="15"/>
  <c r="AN42" i="15" s="1"/>
  <c r="S42" i="15"/>
  <c r="T42" i="15" s="1"/>
  <c r="S43" i="15"/>
  <c r="T43" i="15" s="1"/>
  <c r="S41" i="15"/>
  <c r="T41" i="15" s="1"/>
  <c r="S40" i="15"/>
  <c r="T40" i="15" s="1"/>
  <c r="S39" i="15"/>
  <c r="T39" i="15" s="1"/>
  <c r="S37" i="15"/>
  <c r="S38" i="15"/>
  <c r="T38" i="15" s="1"/>
  <c r="O43" i="15"/>
  <c r="O44" i="15" s="1"/>
  <c r="BI43" i="15"/>
  <c r="AH38" i="15"/>
  <c r="AI38" i="15" s="1"/>
  <c r="AH39" i="15"/>
  <c r="AI39" i="15" s="1"/>
  <c r="AH42" i="15"/>
  <c r="AI42" i="15" s="1"/>
  <c r="AH41" i="15"/>
  <c r="AI41" i="15" s="1"/>
  <c r="AH37" i="15"/>
  <c r="AI37" i="15" s="1"/>
  <c r="AH43" i="15"/>
  <c r="AI43" i="15" s="1"/>
  <c r="AH40" i="15"/>
  <c r="AI40" i="15" s="1"/>
  <c r="O42" i="15"/>
  <c r="O41" i="15"/>
  <c r="BI40" i="15" l="1"/>
  <c r="BI41" i="15"/>
  <c r="T37" i="15"/>
  <c r="T44" i="15" s="1"/>
  <c r="BI37" i="15"/>
  <c r="AN44" i="15"/>
  <c r="AI44" i="15"/>
  <c r="BI39" i="15"/>
  <c r="BI42" i="15"/>
  <c r="BI38" i="15"/>
  <c r="BI44" i="15" l="1"/>
</calcChain>
</file>

<file path=xl/sharedStrings.xml><?xml version="1.0" encoding="utf-8"?>
<sst xmlns="http://schemas.openxmlformats.org/spreadsheetml/2006/main" count="1188" uniqueCount="439">
  <si>
    <t>○</t>
    <phoneticPr fontId="1"/>
  </si>
  <si>
    <t>×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</si>
  <si>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</si>
  <si>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</si>
  <si>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</si>
  <si>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</si>
  <si>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</si>
  <si>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</si>
  <si>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</si>
  <si>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phoneticPr fontId="1"/>
  </si>
  <si>
    <t>水</t>
    <phoneticPr fontId="1"/>
  </si>
  <si>
    <t>土</t>
    <phoneticPr fontId="1"/>
  </si>
  <si>
    <t>木</t>
    <phoneticPr fontId="1"/>
  </si>
  <si>
    <t>火</t>
    <phoneticPr fontId="1"/>
  </si>
  <si>
    <t>金</t>
    <phoneticPr fontId="1"/>
  </si>
  <si>
    <t>〇</t>
    <phoneticPr fontId="1"/>
  </si>
  <si>
    <t>振替休日</t>
    <rPh sb="0" eb="2">
      <t>フリカエ</t>
    </rPh>
    <rPh sb="2" eb="4">
      <t>キュウジツ</t>
    </rPh>
    <phoneticPr fontId="1"/>
  </si>
  <si>
    <t>3月</t>
    <rPh sb="1" eb="2">
      <t>ガツ</t>
    </rPh>
    <phoneticPr fontId="1"/>
  </si>
  <si>
    <t>　</t>
    <phoneticPr fontId="1"/>
  </si>
  <si>
    <t xml:space="preserve">
</t>
    <phoneticPr fontId="1"/>
  </si>
  <si>
    <t>　
　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</si>
  <si>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</si>
  <si>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</si>
  <si>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</si>
  <si>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</si>
  <si>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</si>
  <si>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</si>
  <si>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</si>
  <si>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</si>
  <si>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</si>
  <si>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</si>
  <si>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個人面談②</t>
    <phoneticPr fontId="1"/>
  </si>
  <si>
    <t>個人面談③</t>
    <phoneticPr fontId="1"/>
  </si>
  <si>
    <t>個人面談④</t>
    <phoneticPr fontId="1"/>
  </si>
  <si>
    <t>憲法記念日（祝）</t>
    <rPh sb="0" eb="2">
      <t>ケンポウ</t>
    </rPh>
    <rPh sb="2" eb="4">
      <t>キネン</t>
    </rPh>
    <rPh sb="4" eb="5">
      <t>ニチ</t>
    </rPh>
    <rPh sb="6" eb="7">
      <t>シュク</t>
    </rPh>
    <phoneticPr fontId="1"/>
  </si>
  <si>
    <t>みどりの日（祝）</t>
    <rPh sb="4" eb="5">
      <t>ニチ</t>
    </rPh>
    <rPh sb="6" eb="7">
      <t>シュク</t>
    </rPh>
    <phoneticPr fontId="1"/>
  </si>
  <si>
    <t>こどもの日（祝）</t>
    <rPh sb="4" eb="5">
      <t>ニチ</t>
    </rPh>
    <rPh sb="6" eb="7">
      <t>シュク</t>
    </rPh>
    <phoneticPr fontId="1"/>
  </si>
  <si>
    <t>山の日（祝）</t>
    <rPh sb="0" eb="1">
      <t>ヤマ</t>
    </rPh>
    <rPh sb="2" eb="3">
      <t>ヒ</t>
    </rPh>
    <rPh sb="4" eb="5">
      <t>シュク</t>
    </rPh>
    <phoneticPr fontId="1"/>
  </si>
  <si>
    <t>文化の日（祝）</t>
    <rPh sb="0" eb="2">
      <t>ブンカ</t>
    </rPh>
    <rPh sb="3" eb="4">
      <t>ヒ</t>
    </rPh>
    <rPh sb="5" eb="6">
      <t>シュク</t>
    </rPh>
    <phoneticPr fontId="1"/>
  </si>
  <si>
    <t>勤労感謝の日（祝）</t>
    <rPh sb="0" eb="2">
      <t>キンロウ</t>
    </rPh>
    <rPh sb="2" eb="4">
      <t>カンシャ</t>
    </rPh>
    <rPh sb="5" eb="6">
      <t>ヒ</t>
    </rPh>
    <rPh sb="7" eb="8">
      <t>シュク</t>
    </rPh>
    <phoneticPr fontId="1"/>
  </si>
  <si>
    <t>成人の日（祝）</t>
    <rPh sb="0" eb="2">
      <t>セイジン</t>
    </rPh>
    <rPh sb="3" eb="4">
      <t>ヒ</t>
    </rPh>
    <rPh sb="5" eb="6">
      <t>シュク</t>
    </rPh>
    <phoneticPr fontId="1"/>
  </si>
  <si>
    <t>建国記念の日（祝）</t>
    <rPh sb="7" eb="8">
      <t>シュク</t>
    </rPh>
    <phoneticPr fontId="1"/>
  </si>
  <si>
    <t>天皇誕生日（祝）</t>
    <rPh sb="0" eb="2">
      <t>テンノウ</t>
    </rPh>
    <rPh sb="2" eb="5">
      <t>タンジョウビ</t>
    </rPh>
    <rPh sb="6" eb="7">
      <t>シュク</t>
    </rPh>
    <phoneticPr fontId="1"/>
  </si>
  <si>
    <t>秋分の日（祝）</t>
    <rPh sb="0" eb="2">
      <t>シュウブン</t>
    </rPh>
    <rPh sb="3" eb="4">
      <t>ヒ</t>
    </rPh>
    <rPh sb="5" eb="6">
      <t>シュク</t>
    </rPh>
    <phoneticPr fontId="1"/>
  </si>
  <si>
    <t>昭和の日（祝）</t>
    <rPh sb="0" eb="2">
      <t>ショウワ</t>
    </rPh>
    <rPh sb="3" eb="4">
      <t>ヒ</t>
    </rPh>
    <rPh sb="5" eb="6">
      <t>シュク</t>
    </rPh>
    <phoneticPr fontId="1"/>
  </si>
  <si>
    <t>日</t>
    <phoneticPr fontId="1"/>
  </si>
  <si>
    <t>個人面談①</t>
    <phoneticPr fontId="1"/>
  </si>
  <si>
    <t>個人面談⑤</t>
    <phoneticPr fontId="1"/>
  </si>
  <si>
    <t>冬季休業日
(～1/7)</t>
    <phoneticPr fontId="1"/>
  </si>
  <si>
    <t>【閉庁日】</t>
    <rPh sb="1" eb="4">
      <t>ヘイチョウビ</t>
    </rPh>
    <phoneticPr fontId="1"/>
  </si>
  <si>
    <t>（５年社会科見学）</t>
    <rPh sb="2" eb="3">
      <t>ネン</t>
    </rPh>
    <rPh sb="3" eb="6">
      <t>シャカイカ</t>
    </rPh>
    <rPh sb="6" eb="8">
      <t>ケンガク</t>
    </rPh>
    <phoneticPr fontId="1"/>
  </si>
  <si>
    <t>学年会</t>
    <phoneticPr fontId="1"/>
  </si>
  <si>
    <t>8月</t>
    <phoneticPr fontId="1"/>
  </si>
  <si>
    <t>卒業証書授与式（１～４年臨時休業日）</t>
    <rPh sb="11" eb="12">
      <t>ネン</t>
    </rPh>
    <rPh sb="12" eb="14">
      <t>リンジ</t>
    </rPh>
    <rPh sb="14" eb="16">
      <t>キュウギョウ</t>
    </rPh>
    <rPh sb="16" eb="17">
      <t>ヒ</t>
    </rPh>
    <phoneticPr fontId="1"/>
  </si>
  <si>
    <t>（１年校外学習）
（３年社会科見学）</t>
    <rPh sb="2" eb="3">
      <t>ネン</t>
    </rPh>
    <rPh sb="3" eb="5">
      <t>コウガイ</t>
    </rPh>
    <rPh sb="5" eb="7">
      <t>ガクシュウ</t>
    </rPh>
    <phoneticPr fontId="1"/>
  </si>
  <si>
    <t>リフレッシュデー</t>
    <phoneticPr fontId="1"/>
  </si>
  <si>
    <t>特別日課２時間授業　始業式　入学式　</t>
    <rPh sb="0" eb="2">
      <t>トクベツ</t>
    </rPh>
    <rPh sb="2" eb="4">
      <t>ニッカ</t>
    </rPh>
    <rPh sb="10" eb="13">
      <t>シギョウシキ</t>
    </rPh>
    <rPh sb="14" eb="17">
      <t>ニュウガクシキ</t>
    </rPh>
    <phoneticPr fontId="1"/>
  </si>
  <si>
    <t>朝礼</t>
    <rPh sb="0" eb="2">
      <t>チョウレイ</t>
    </rPh>
    <phoneticPr fontId="1"/>
  </si>
  <si>
    <t>給食最終日</t>
    <rPh sb="0" eb="2">
      <t>キュウショク</t>
    </rPh>
    <rPh sb="2" eb="5">
      <t>サイシュウビ</t>
    </rPh>
    <phoneticPr fontId="1"/>
  </si>
  <si>
    <t>朝礼　</t>
    <phoneticPr fontId="1"/>
  </si>
  <si>
    <r>
      <rPr>
        <u/>
        <sz val="6"/>
        <rFont val="ＭＳ 明朝"/>
        <family val="1"/>
        <charset val="128"/>
      </rPr>
      <t>３月の行事予定</t>
    </r>
    <r>
      <rPr>
        <sz val="6"/>
        <rFont val="ＭＳ 明朝"/>
        <family val="1"/>
        <charset val="128"/>
      </rPr>
      <t xml:space="preserve">
６年生を送る会
通学班会議・一斉下校
卒業証書授与式
修了式</t>
    </r>
    <rPh sb="1" eb="2">
      <t>ガツ</t>
    </rPh>
    <rPh sb="3" eb="7">
      <t>ギョウジヨテイ</t>
    </rPh>
    <rPh sb="9" eb="11">
      <t>ネンセイ</t>
    </rPh>
    <rPh sb="12" eb="13">
      <t>オク</t>
    </rPh>
    <rPh sb="14" eb="15">
      <t>カイ</t>
    </rPh>
    <rPh sb="16" eb="19">
      <t>ツウガクハン</t>
    </rPh>
    <rPh sb="19" eb="21">
      <t>カイギ</t>
    </rPh>
    <rPh sb="22" eb="24">
      <t>イッセイ</t>
    </rPh>
    <rPh sb="24" eb="26">
      <t>ゲコウ</t>
    </rPh>
    <rPh sb="27" eb="29">
      <t>ソツギョウ</t>
    </rPh>
    <rPh sb="29" eb="31">
      <t>ショウショ</t>
    </rPh>
    <rPh sb="31" eb="33">
      <t>ジュヨ</t>
    </rPh>
    <rPh sb="33" eb="34">
      <t>シキ</t>
    </rPh>
    <rPh sb="35" eb="37">
      <t>シュウリョウ</t>
    </rPh>
    <rPh sb="37" eb="38">
      <t>シキ</t>
    </rPh>
    <phoneticPr fontId="1"/>
  </si>
  <si>
    <t xml:space="preserve">特別日課４時間授業　始業式　通学班会議
</t>
    <rPh sb="0" eb="2">
      <t>トクベツ</t>
    </rPh>
    <rPh sb="2" eb="4">
      <t>ニッカ</t>
    </rPh>
    <rPh sb="10" eb="13">
      <t>シギョウシキ</t>
    </rPh>
    <rPh sb="14" eb="19">
      <t>ツウガクハンカイギ</t>
    </rPh>
    <phoneticPr fontId="1"/>
  </si>
  <si>
    <t>特別日課４時間授業　親子清掃</t>
    <rPh sb="0" eb="4">
      <t>トクベツニッカ</t>
    </rPh>
    <rPh sb="5" eb="7">
      <t>ジカン</t>
    </rPh>
    <rPh sb="7" eb="9">
      <t>ジュギョウ</t>
    </rPh>
    <phoneticPr fontId="1"/>
  </si>
  <si>
    <t>特別日課４時間授業　終業式</t>
    <rPh sb="0" eb="2">
      <t>トクベツ</t>
    </rPh>
    <rPh sb="2" eb="4">
      <t>ニッカ</t>
    </rPh>
    <rPh sb="10" eb="13">
      <t>シュウギョウシキ</t>
    </rPh>
    <phoneticPr fontId="1"/>
  </si>
  <si>
    <t>特別日課４時間授業　終業式　職集　★ふれあいデー</t>
    <rPh sb="0" eb="2">
      <t>トクベツ</t>
    </rPh>
    <rPh sb="2" eb="4">
      <t>ニッカ</t>
    </rPh>
    <rPh sb="10" eb="13">
      <t>シュウギョウシキ</t>
    </rPh>
    <phoneticPr fontId="1"/>
  </si>
  <si>
    <t>木</t>
  </si>
  <si>
    <t>金</t>
  </si>
  <si>
    <t>土</t>
  </si>
  <si>
    <t>日</t>
  </si>
  <si>
    <t>月</t>
  </si>
  <si>
    <t>火</t>
  </si>
  <si>
    <t>水</t>
  </si>
  <si>
    <t>海の日（祝）</t>
  </si>
  <si>
    <t>春季大運動会</t>
    <phoneticPr fontId="1"/>
  </si>
  <si>
    <t>振替休業日</t>
    <rPh sb="0" eb="5">
      <t>フリカエキュウギョウビ</t>
    </rPh>
    <phoneticPr fontId="1"/>
  </si>
  <si>
    <t>生徒指導・特別支援委員会③</t>
    <phoneticPr fontId="1"/>
  </si>
  <si>
    <t>生徒指導・特別支援委員会④</t>
    <phoneticPr fontId="1"/>
  </si>
  <si>
    <t>校内音楽会</t>
    <rPh sb="0" eb="2">
      <t>コウナイ</t>
    </rPh>
    <rPh sb="2" eb="5">
      <t>オンガクカイ</t>
    </rPh>
    <phoneticPr fontId="1"/>
  </si>
  <si>
    <t xml:space="preserve">県民の日
</t>
    <rPh sb="0" eb="2">
      <t>ケンミン</t>
    </rPh>
    <rPh sb="3" eb="4">
      <t>ヒ</t>
    </rPh>
    <phoneticPr fontId="1"/>
  </si>
  <si>
    <t>特別日課　登校指導　給食開始　身体測定（５・６年）リフレッシュデー</t>
    <rPh sb="0" eb="4">
      <t>トクベツニッカ</t>
    </rPh>
    <rPh sb="5" eb="7">
      <t>トウコウ</t>
    </rPh>
    <rPh sb="7" eb="9">
      <t>シドウ</t>
    </rPh>
    <phoneticPr fontId="1"/>
  </si>
  <si>
    <t>敬老の日（祝）</t>
    <phoneticPr fontId="1"/>
  </si>
  <si>
    <t>国民の休日（祝）</t>
    <rPh sb="0" eb="2">
      <t>コクミン</t>
    </rPh>
    <rPh sb="3" eb="5">
      <t>キュウジツ</t>
    </rPh>
    <phoneticPr fontId="1"/>
  </si>
  <si>
    <t>スポーツの日（祝）</t>
  </si>
  <si>
    <t>生徒指導・特別支援委員会⑦</t>
  </si>
  <si>
    <t>特別日課４時間授業　６年臨時休業日　修了式
職集　</t>
    <rPh sb="0" eb="2">
      <t>トクベツ</t>
    </rPh>
    <rPh sb="2" eb="4">
      <t>ニッカ</t>
    </rPh>
    <phoneticPr fontId="1"/>
  </si>
  <si>
    <t>学年末休業日</t>
    <rPh sb="0" eb="2">
      <t>ガクネン</t>
    </rPh>
    <rPh sb="2" eb="3">
      <t>マツ</t>
    </rPh>
    <phoneticPr fontId="1"/>
  </si>
  <si>
    <t xml:space="preserve">特別日課４時間授業　始業式　通学班会議　職員会議⑪（２月）倫理確立委員会⑨　
</t>
    <rPh sb="20" eb="22">
      <t>ショクイン</t>
    </rPh>
    <rPh sb="21" eb="23">
      <t>カイギ</t>
    </rPh>
    <rPh sb="26" eb="27">
      <t>ツキ</t>
    </rPh>
    <rPh sb="29" eb="31">
      <t>リンリ</t>
    </rPh>
    <rPh sb="31" eb="33">
      <t>カクリツ</t>
    </rPh>
    <rPh sb="33" eb="36">
      <t>イインカイ</t>
    </rPh>
    <phoneticPr fontId="1"/>
  </si>
  <si>
    <t>学校運営協議会③</t>
    <rPh sb="0" eb="2">
      <t>ガッコウ</t>
    </rPh>
    <rPh sb="2" eb="4">
      <t>ウンエイ</t>
    </rPh>
    <rPh sb="4" eb="7">
      <t>キョウギカイ</t>
    </rPh>
    <phoneticPr fontId="1"/>
  </si>
  <si>
    <t>朝礼　視力検査（３年再）委員会活動②　主任会（職会7月分）職集</t>
    <rPh sb="0" eb="2">
      <t>チョウレイ</t>
    </rPh>
    <rPh sb="3" eb="7">
      <t>シリョクケンサ</t>
    </rPh>
    <rPh sb="9" eb="10">
      <t>ネン</t>
    </rPh>
    <rPh sb="10" eb="11">
      <t>サイ</t>
    </rPh>
    <rPh sb="19" eb="21">
      <t>シュニン</t>
    </rPh>
    <rPh sb="21" eb="22">
      <t>カイ</t>
    </rPh>
    <rPh sb="23" eb="25">
      <t>ショッカイ</t>
    </rPh>
    <rPh sb="26" eb="27">
      <t>ガツ</t>
    </rPh>
    <rPh sb="27" eb="28">
      <t>ブン</t>
    </rPh>
    <phoneticPr fontId="1"/>
  </si>
  <si>
    <t>特別日課　登校指導　身体測定（３・４年）委員会活動⑤　主任会（職会11月分）職集</t>
    <rPh sb="0" eb="2">
      <t>トクベツ</t>
    </rPh>
    <rPh sb="2" eb="4">
      <t>ニッカ</t>
    </rPh>
    <rPh sb="5" eb="7">
      <t>トウコウ</t>
    </rPh>
    <rPh sb="7" eb="9">
      <t>シドウ</t>
    </rPh>
    <rPh sb="10" eb="12">
      <t>シンタイ</t>
    </rPh>
    <rPh sb="12" eb="14">
      <t>ソクテイ</t>
    </rPh>
    <rPh sb="18" eb="19">
      <t>ネン</t>
    </rPh>
    <rPh sb="27" eb="29">
      <t>シュニン</t>
    </rPh>
    <rPh sb="29" eb="30">
      <t>カイ</t>
    </rPh>
    <rPh sb="31" eb="33">
      <t>ショッカイ</t>
    </rPh>
    <rPh sb="35" eb="36">
      <t>ガツ</t>
    </rPh>
    <rPh sb="36" eb="37">
      <t>ブン</t>
    </rPh>
    <phoneticPr fontId="1"/>
  </si>
  <si>
    <t>クラブ活動⑥　職集</t>
    <phoneticPr fontId="1"/>
  </si>
  <si>
    <t>委員会活動⑦　主任会（職会1月分）職集</t>
    <rPh sb="7" eb="9">
      <t>シュニン</t>
    </rPh>
    <rPh sb="9" eb="10">
      <t>カイ</t>
    </rPh>
    <rPh sb="11" eb="13">
      <t>ショッカイ</t>
    </rPh>
    <rPh sb="14" eb="15">
      <t>ガツ</t>
    </rPh>
    <rPh sb="15" eb="16">
      <t>ブン</t>
    </rPh>
    <phoneticPr fontId="1"/>
  </si>
  <si>
    <t>生徒指導・特別支援委員会②　</t>
    <phoneticPr fontId="1"/>
  </si>
  <si>
    <t>校内音楽会（児童）学年会</t>
    <phoneticPr fontId="1"/>
  </si>
  <si>
    <t xml:space="preserve">特別日課４時間授業　始業式　通学班会議　研究推進委員会⑤
</t>
    <rPh sb="0" eb="2">
      <t>トクベツ</t>
    </rPh>
    <rPh sb="2" eb="4">
      <t>ニッカ</t>
    </rPh>
    <rPh sb="10" eb="13">
      <t>シギョウシキ</t>
    </rPh>
    <rPh sb="14" eb="19">
      <t>ツウガクハンカイギ</t>
    </rPh>
    <phoneticPr fontId="1"/>
  </si>
  <si>
    <r>
      <t xml:space="preserve">〈教職員用〉
</t>
    </r>
    <r>
      <rPr>
        <b/>
        <u/>
        <sz val="14"/>
        <rFont val="ＭＳ 明朝"/>
        <family val="1"/>
        <charset val="128"/>
      </rPr>
      <t xml:space="preserve">令和8年度 川口市立青木北小学校 </t>
    </r>
    <r>
      <rPr>
        <b/>
        <u/>
        <sz val="12"/>
        <rFont val="ＭＳ 明朝"/>
        <family val="1"/>
        <charset val="128"/>
      </rPr>
      <t>朝・放課後・行事予定</t>
    </r>
    <r>
      <rPr>
        <b/>
        <sz val="12"/>
        <rFont val="ＭＳ 明朝"/>
        <family val="1"/>
        <charset val="128"/>
      </rPr>
      <t xml:space="preserve">
※</t>
    </r>
    <r>
      <rPr>
        <sz val="11"/>
        <rFont val="ＭＳ 明朝"/>
        <family val="1"/>
        <charset val="128"/>
      </rPr>
      <t>給食がない日は特別日課4時間授業</t>
    </r>
    <r>
      <rPr>
        <b/>
        <sz val="14"/>
        <rFont val="ＭＳ 明朝"/>
        <family val="1"/>
        <charset val="128"/>
      </rPr>
      <t xml:space="preserve"> </t>
    </r>
    <rPh sb="1" eb="4">
      <t>キョウショクイン</t>
    </rPh>
    <rPh sb="4" eb="5">
      <t>ヨウ</t>
    </rPh>
    <rPh sb="7" eb="9">
      <t>レイワ</t>
    </rPh>
    <rPh sb="10" eb="12">
      <t>ネンド</t>
    </rPh>
    <rPh sb="13" eb="17">
      <t>カワグチシリツ</t>
    </rPh>
    <rPh sb="17" eb="19">
      <t>アオキ</t>
    </rPh>
    <rPh sb="19" eb="20">
      <t>キタ</t>
    </rPh>
    <rPh sb="20" eb="23">
      <t>ショウガッコウ</t>
    </rPh>
    <rPh sb="24" eb="25">
      <t>アサ</t>
    </rPh>
    <rPh sb="26" eb="29">
      <t>ホウカゴ</t>
    </rPh>
    <rPh sb="30" eb="32">
      <t>ギョウジ</t>
    </rPh>
    <rPh sb="32" eb="34">
      <t>ヨテイ</t>
    </rPh>
    <rPh sb="36" eb="38">
      <t>キュウショク</t>
    </rPh>
    <rPh sb="41" eb="42">
      <t>ヒ</t>
    </rPh>
    <rPh sb="43" eb="45">
      <t>トクベツ</t>
    </rPh>
    <rPh sb="45" eb="47">
      <t>ニッカ</t>
    </rPh>
    <rPh sb="48" eb="50">
      <t>ジカン</t>
    </rPh>
    <rPh sb="50" eb="52">
      <t>ジュギョウ</t>
    </rPh>
    <phoneticPr fontId="1"/>
  </si>
  <si>
    <t>読み聞かせ（低学年・なかよし）学年会</t>
    <phoneticPr fontId="1"/>
  </si>
  <si>
    <t>春分の日（祝）</t>
    <phoneticPr fontId="1"/>
  </si>
  <si>
    <t>振替休日</t>
    <rPh sb="0" eb="4">
      <t>フリカエキュウジツ</t>
    </rPh>
    <phoneticPr fontId="1"/>
  </si>
  <si>
    <t>登校指導　身体測定（５・６年）　リフレッシュデー</t>
    <rPh sb="0" eb="2">
      <t>トウコウ</t>
    </rPh>
    <rPh sb="2" eb="4">
      <t>シドウ</t>
    </rPh>
    <rPh sb="5" eb="7">
      <t>シンタイ</t>
    </rPh>
    <rPh sb="7" eb="9">
      <t>ソクテイ</t>
    </rPh>
    <rPh sb="13" eb="14">
      <t>ネン</t>
    </rPh>
    <phoneticPr fontId="1"/>
  </si>
  <si>
    <t xml:space="preserve">登校指導　身体測定（３・４年）委員会活動　主任会（３月提案）職集
</t>
    <rPh sb="0" eb="2">
      <t>トウコウ</t>
    </rPh>
    <rPh sb="2" eb="4">
      <t>シドウ</t>
    </rPh>
    <rPh sb="5" eb="9">
      <t>シンタイソクテイ</t>
    </rPh>
    <rPh sb="13" eb="14">
      <t>ネン</t>
    </rPh>
    <phoneticPr fontId="1"/>
  </si>
  <si>
    <t>生徒指導・特別指導委員会⑨　</t>
    <phoneticPr fontId="1"/>
  </si>
  <si>
    <t>【職員出勤日（午前）】各部引継ぎ資料作成・整理、職集室新年度準備等</t>
    <rPh sb="7" eb="9">
      <t>ゴゼン</t>
    </rPh>
    <phoneticPr fontId="1"/>
  </si>
  <si>
    <t>生徒指導・特別支援委員会⑤　</t>
    <phoneticPr fontId="1"/>
  </si>
  <si>
    <t>読み聞かせ(中学年)   部会（次年度に向けて①）</t>
    <rPh sb="6" eb="7">
      <t>チュウ</t>
    </rPh>
    <phoneticPr fontId="1"/>
  </si>
  <si>
    <t>読み聞かせ（低学年・なかよし）　学年会</t>
    <rPh sb="6" eb="7">
      <t>テイ</t>
    </rPh>
    <phoneticPr fontId="1"/>
  </si>
  <si>
    <t>クラブ活動⑤ 　職集</t>
    <phoneticPr fontId="1"/>
  </si>
  <si>
    <t>給食最終日　リフレッシュデー</t>
    <rPh sb="0" eb="2">
      <t>キュウショク</t>
    </rPh>
    <rPh sb="2" eb="5">
      <t>サイシュウビ</t>
    </rPh>
    <phoneticPr fontId="1"/>
  </si>
  <si>
    <t>特別日課４時間授業　親子清掃　学年会 　リフレッシュデー</t>
    <rPh sb="0" eb="4">
      <t>トクベツニッカ</t>
    </rPh>
    <rPh sb="5" eb="7">
      <t>ジカン</t>
    </rPh>
    <rPh sb="7" eb="9">
      <t>ジュギョウ</t>
    </rPh>
    <rPh sb="15" eb="18">
      <t>ガクネンカイ</t>
    </rPh>
    <phoneticPr fontId="1"/>
  </si>
  <si>
    <r>
      <rPr>
        <sz val="6"/>
        <color rgb="FFFF0000"/>
        <rFont val="ＭＳ 明朝"/>
        <family val="1"/>
        <charset val="128"/>
      </rPr>
      <t>５年　大貫海浜学園</t>
    </r>
    <r>
      <rPr>
        <sz val="6"/>
        <color theme="1"/>
        <rFont val="ＭＳ 明朝"/>
        <family val="1"/>
        <charset val="128"/>
      </rPr>
      <t>　職集</t>
    </r>
    <rPh sb="1" eb="2">
      <t>ネン</t>
    </rPh>
    <rPh sb="3" eb="5">
      <t>オオヌキ</t>
    </rPh>
    <rPh sb="5" eb="9">
      <t>カイヒンガクエン</t>
    </rPh>
    <phoneticPr fontId="1"/>
  </si>
  <si>
    <r>
      <rPr>
        <sz val="6"/>
        <color rgb="FFFF0000"/>
        <rFont val="ＭＳ 明朝"/>
        <family val="1"/>
        <charset val="128"/>
      </rPr>
      <t>６年修学旅行</t>
    </r>
    <r>
      <rPr>
        <sz val="6"/>
        <color theme="1"/>
        <rFont val="ＭＳ 明朝"/>
        <family val="1"/>
        <charset val="128"/>
      </rPr>
      <t xml:space="preserve">  職集</t>
    </r>
    <phoneticPr fontId="1"/>
  </si>
  <si>
    <r>
      <rPr>
        <sz val="6"/>
        <color rgb="FFFF0000"/>
        <rFont val="ＭＳ 明朝"/>
        <family val="1"/>
        <charset val="128"/>
      </rPr>
      <t>６年修学旅行</t>
    </r>
    <r>
      <rPr>
        <sz val="6"/>
        <color theme="1"/>
        <rFont val="ＭＳ 明朝"/>
        <family val="1"/>
        <charset val="128"/>
      </rPr>
      <t xml:space="preserve">　学年会　
</t>
    </r>
    <rPh sb="1" eb="2">
      <t>ネン</t>
    </rPh>
    <rPh sb="2" eb="4">
      <t>シュウガク</t>
    </rPh>
    <rPh sb="4" eb="6">
      <t>リョコウ</t>
    </rPh>
    <phoneticPr fontId="1"/>
  </si>
  <si>
    <r>
      <rPr>
        <sz val="4.5"/>
        <color rgb="FFFF0000"/>
        <rFont val="ＭＳ 明朝"/>
        <family val="1"/>
        <charset val="128"/>
      </rPr>
      <t>【職員出勤日】</t>
    </r>
    <r>
      <rPr>
        <sz val="4.5"/>
        <rFont val="ＭＳ 明朝"/>
        <family val="1"/>
        <charset val="128"/>
      </rPr>
      <t>入学式準備（新６年登校日）　研究推進全体会①　</t>
    </r>
    <phoneticPr fontId="1"/>
  </si>
  <si>
    <t>個人面談⑥</t>
    <phoneticPr fontId="1"/>
  </si>
  <si>
    <r>
      <rPr>
        <u/>
        <sz val="6"/>
        <rFont val="ＭＳ 明朝"/>
        <family val="1"/>
        <charset val="128"/>
      </rPr>
      <t>７月の行事予定</t>
    </r>
    <r>
      <rPr>
        <sz val="6"/>
        <rFont val="ＭＳ 明朝"/>
        <family val="1"/>
        <charset val="128"/>
      </rPr>
      <t xml:space="preserve">
１学期終業式　個人面談（夏季休業中）
指導課訪問</t>
    </r>
    <rPh sb="1" eb="2">
      <t>ツキ</t>
    </rPh>
    <rPh sb="3" eb="5">
      <t>ギョウジ</t>
    </rPh>
    <rPh sb="5" eb="7">
      <t>ヨテイ</t>
    </rPh>
    <rPh sb="9" eb="11">
      <t>ガッキ</t>
    </rPh>
    <rPh sb="11" eb="14">
      <t>シュウギョウシキ</t>
    </rPh>
    <rPh sb="27" eb="29">
      <t>シドウ</t>
    </rPh>
    <rPh sb="29" eb="30">
      <t>カ</t>
    </rPh>
    <rPh sb="30" eb="32">
      <t>ホウモン</t>
    </rPh>
    <phoneticPr fontId="1"/>
  </si>
  <si>
    <r>
      <rPr>
        <u/>
        <sz val="6"/>
        <rFont val="ＭＳ 明朝"/>
        <family val="1"/>
        <charset val="128"/>
      </rPr>
      <t>２月の行事予定</t>
    </r>
    <r>
      <rPr>
        <sz val="6"/>
        <rFont val="ＭＳ 明朝"/>
        <family val="1"/>
        <charset val="128"/>
      </rPr>
      <t xml:space="preserve">
６年音楽鑑賞教室（さいたま市・文化センター）
研究発表会</t>
    </r>
    <rPh sb="1" eb="2">
      <t>ガツ</t>
    </rPh>
    <rPh sb="3" eb="7">
      <t>ギョウジヨテイ</t>
    </rPh>
    <rPh sb="21" eb="22">
      <t>イチ</t>
    </rPh>
    <rPh sb="23" eb="25">
      <t>ブンカ</t>
    </rPh>
    <rPh sb="31" eb="33">
      <t>ケンキュウ</t>
    </rPh>
    <rPh sb="33" eb="36">
      <t>ハッピョウカイ</t>
    </rPh>
    <phoneticPr fontId="1"/>
  </si>
  <si>
    <r>
      <t xml:space="preserve">委員会活動⑥　主任会（職会１２月分）
</t>
    </r>
    <r>
      <rPr>
        <sz val="4.5"/>
        <color rgb="FFFF0000"/>
        <rFont val="ＭＳ 明朝"/>
        <family val="1"/>
        <charset val="128"/>
      </rPr>
      <t>特別日課（～７日）</t>
    </r>
    <rPh sb="7" eb="9">
      <t>シュニン</t>
    </rPh>
    <rPh sb="9" eb="10">
      <t>カイ</t>
    </rPh>
    <rPh sb="11" eb="13">
      <t>ショッカイ</t>
    </rPh>
    <rPh sb="15" eb="16">
      <t>ガツ</t>
    </rPh>
    <rPh sb="16" eb="17">
      <t>ブン</t>
    </rPh>
    <phoneticPr fontId="1"/>
  </si>
  <si>
    <t>【閉庁日】</t>
  </si>
  <si>
    <t>【閉庁日】</t>
    <phoneticPr fontId="1"/>
  </si>
  <si>
    <t xml:space="preserve">元日（祝）【閉庁日】
</t>
    <rPh sb="0" eb="2">
      <t>ガンジツ</t>
    </rPh>
    <rPh sb="3" eb="4">
      <t>シュク</t>
    </rPh>
    <phoneticPr fontId="1"/>
  </si>
  <si>
    <r>
      <t>読み聞かせ（低学年・なかよし）</t>
    </r>
    <r>
      <rPr>
        <sz val="4.5"/>
        <color rgb="FF0070C0"/>
        <rFont val="ＭＳ 明朝"/>
        <family val="1"/>
        <charset val="128"/>
      </rPr>
      <t>授業参観・懇談会（１年）</t>
    </r>
    <r>
      <rPr>
        <sz val="4.5"/>
        <color theme="1"/>
        <rFont val="ＭＳ 明朝"/>
        <family val="1"/>
        <charset val="128"/>
      </rPr>
      <t>学年会</t>
    </r>
    <rPh sb="0" eb="1">
      <t>ヨ</t>
    </rPh>
    <rPh sb="2" eb="3">
      <t>キ</t>
    </rPh>
    <rPh sb="6" eb="9">
      <t>テイガクネン</t>
    </rPh>
    <phoneticPr fontId="1"/>
  </si>
  <si>
    <t>教育相談日③　リフレッシュデー</t>
    <phoneticPr fontId="1"/>
  </si>
  <si>
    <t>教育相談日④　リフレッシュデー</t>
    <phoneticPr fontId="1"/>
  </si>
  <si>
    <t>教育相談日⑤　リフレッシュデー</t>
    <phoneticPr fontId="1"/>
  </si>
  <si>
    <t>教育相談日⑦　身体測定（な）リフレッシュデー</t>
    <phoneticPr fontId="1"/>
  </si>
  <si>
    <t>教育相談日⑨　リフレッシュデー</t>
    <phoneticPr fontId="1"/>
  </si>
  <si>
    <t>初任者機関研</t>
    <rPh sb="0" eb="3">
      <t>ショニンシャ</t>
    </rPh>
    <rPh sb="3" eb="5">
      <t>キカン</t>
    </rPh>
    <rPh sb="5" eb="6">
      <t>ケン</t>
    </rPh>
    <phoneticPr fontId="1"/>
  </si>
  <si>
    <r>
      <rPr>
        <u/>
        <sz val="6"/>
        <rFont val="ＭＳ 明朝"/>
        <family val="1"/>
        <charset val="128"/>
      </rPr>
      <t>９月の行事予定</t>
    </r>
    <r>
      <rPr>
        <sz val="6"/>
        <rFont val="ＭＳ 明朝"/>
        <family val="1"/>
        <charset val="128"/>
      </rPr>
      <t xml:space="preserve">
通学班会議・一斉下校
修学旅行説明会
</t>
    </r>
    <rPh sb="1" eb="2">
      <t>ツキ</t>
    </rPh>
    <rPh sb="3" eb="7">
      <t>ギョウジヨテイ</t>
    </rPh>
    <rPh sb="8" eb="13">
      <t>ツウガクハンカイギ</t>
    </rPh>
    <rPh sb="14" eb="18">
      <t>イッセイゲコウ</t>
    </rPh>
    <rPh sb="19" eb="23">
      <t>シュウガクリョコウ</t>
    </rPh>
    <rPh sb="23" eb="26">
      <t>セツメイカイ</t>
    </rPh>
    <phoneticPr fontId="1"/>
  </si>
  <si>
    <r>
      <rPr>
        <u/>
        <sz val="6"/>
        <rFont val="ＭＳ 明朝"/>
        <family val="1"/>
        <charset val="128"/>
      </rPr>
      <t>１０月の行事予定</t>
    </r>
    <r>
      <rPr>
        <sz val="6"/>
        <rFont val="ＭＳ 明朝"/>
        <family val="1"/>
        <charset val="128"/>
      </rPr>
      <t xml:space="preserve">
就学時健康診断
校内音楽会</t>
    </r>
    <rPh sb="2" eb="3">
      <t>ツキ</t>
    </rPh>
    <rPh sb="4" eb="6">
      <t>ギョウジ</t>
    </rPh>
    <rPh sb="6" eb="8">
      <t>ヨテイ</t>
    </rPh>
    <rPh sb="9" eb="11">
      <t>シュウガク</t>
    </rPh>
    <phoneticPr fontId="1"/>
  </si>
  <si>
    <t>読み聞かせ（
高学年）</t>
    <rPh sb="0" eb="1">
      <t>ヨ</t>
    </rPh>
    <rPh sb="2" eb="3">
      <t>キ</t>
    </rPh>
    <rPh sb="7" eb="10">
      <t>コウガクネン</t>
    </rPh>
    <phoneticPr fontId="1"/>
  </si>
  <si>
    <t xml:space="preserve">
リフレッシュデー</t>
    <phoneticPr fontId="1"/>
  </si>
  <si>
    <r>
      <rPr>
        <sz val="6"/>
        <rFont val="ＭＳ 明朝"/>
        <family val="1"/>
        <charset val="128"/>
      </rPr>
      <t>朝礼</t>
    </r>
    <r>
      <rPr>
        <sz val="6"/>
        <color rgb="FF0070C0"/>
        <rFont val="ＭＳ 明朝"/>
        <family val="1"/>
        <charset val="128"/>
      </rPr>
      <t>　授業参観・懇談会（２年）</t>
    </r>
    <phoneticPr fontId="1"/>
  </si>
  <si>
    <t>特別日課（～12日）通学班編成会議　一斉下校</t>
    <rPh sb="0" eb="4">
      <t>トクベツニッカ</t>
    </rPh>
    <rPh sb="8" eb="9">
      <t>ニチ</t>
    </rPh>
    <phoneticPr fontId="1"/>
  </si>
  <si>
    <t>登校指導　給食開始　研究推進委員会⑨　学年会　</t>
    <phoneticPr fontId="1"/>
  </si>
  <si>
    <r>
      <t xml:space="preserve">登校指導　１年４時間授業　身体測定（２年・な）
</t>
    </r>
    <r>
      <rPr>
        <sz val="4.5"/>
        <color rgb="FF0070C0"/>
        <rFont val="ＭＳ 明朝"/>
        <family val="1"/>
        <charset val="128"/>
      </rPr>
      <t xml:space="preserve">授業参観・懇談会（４年）
</t>
    </r>
    <rPh sb="0" eb="4">
      <t>トウコウシドウ</t>
    </rPh>
    <rPh sb="6" eb="7">
      <t>ネン</t>
    </rPh>
    <rPh sb="8" eb="10">
      <t>ジカン</t>
    </rPh>
    <rPh sb="10" eb="12">
      <t>ジュギョウ</t>
    </rPh>
    <rPh sb="13" eb="17">
      <t>シンタイソクテイ</t>
    </rPh>
    <rPh sb="19" eb="20">
      <t>ネン</t>
    </rPh>
    <phoneticPr fontId="1"/>
  </si>
  <si>
    <t>青木中央小　学校公開?</t>
    <phoneticPr fontId="1"/>
  </si>
  <si>
    <r>
      <rPr>
        <sz val="10"/>
        <color rgb="FFFF0000"/>
        <rFont val="ＭＳ 明朝"/>
        <family val="1"/>
        <charset val="128"/>
      </rPr>
      <t>振替休業日</t>
    </r>
    <r>
      <rPr>
        <sz val="4.5"/>
        <rFont val="ＭＳ 明朝"/>
        <family val="1"/>
        <charset val="128"/>
      </rPr>
      <t xml:space="preserve">
</t>
    </r>
    <rPh sb="0" eb="5">
      <t>フリカエキュウギョウビ</t>
    </rPh>
    <phoneticPr fontId="1"/>
  </si>
  <si>
    <t>埼玉県学力・学習状況調査（4年）リフレッシュデー</t>
    <phoneticPr fontId="1"/>
  </si>
  <si>
    <r>
      <rPr>
        <sz val="4.5"/>
        <color rgb="FF00B050"/>
        <rFont val="ＭＳ 明朝"/>
        <family val="1"/>
        <charset val="128"/>
      </rPr>
      <t>体育朝会②(スローガン発表)</t>
    </r>
    <r>
      <rPr>
        <sz val="4.5"/>
        <rFont val="ＭＳ 明朝"/>
        <family val="1"/>
        <charset val="128"/>
      </rPr>
      <t>　研究推進委員会②　視力検査（な・欠）　</t>
    </r>
    <rPh sb="0" eb="2">
      <t>タイイク</t>
    </rPh>
    <rPh sb="2" eb="4">
      <t>チョウカイ</t>
    </rPh>
    <rPh sb="11" eb="13">
      <t>ハッピョウ</t>
    </rPh>
    <rPh sb="24" eb="26">
      <t>シリョク</t>
    </rPh>
    <rPh sb="26" eb="28">
      <t>ケンサ</t>
    </rPh>
    <rPh sb="31" eb="32">
      <t>ケツ</t>
    </rPh>
    <phoneticPr fontId="1"/>
  </si>
  <si>
    <t>避難訓練（予備）聴力検（な・再）　リフレッシュデー</t>
    <rPh sb="0" eb="4">
      <t>ヒナンクンレン</t>
    </rPh>
    <rPh sb="5" eb="7">
      <t>ヨビ</t>
    </rPh>
    <rPh sb="8" eb="10">
      <t>チョウリョク</t>
    </rPh>
    <rPh sb="10" eb="11">
      <t>ケン</t>
    </rPh>
    <rPh sb="14" eb="15">
      <t>サイ</t>
    </rPh>
    <phoneticPr fontId="1"/>
  </si>
  <si>
    <t>教育相談日⑧　 リフレッシュデー</t>
    <phoneticPr fontId="1"/>
  </si>
  <si>
    <r>
      <rPr>
        <sz val="6"/>
        <color rgb="FFFF0000"/>
        <rFont val="ＭＳ 明朝"/>
        <family val="1"/>
        <charset val="128"/>
      </rPr>
      <t>川口市研究委嘱発表会</t>
    </r>
    <r>
      <rPr>
        <sz val="6"/>
        <color theme="1"/>
        <rFont val="ＭＳ 明朝"/>
        <family val="1"/>
        <charset val="128"/>
      </rPr>
      <t>　リフレッシュデー</t>
    </r>
    <rPh sb="0" eb="3">
      <t>カワグチシ</t>
    </rPh>
    <rPh sb="3" eb="5">
      <t>ケンキュウ</t>
    </rPh>
    <rPh sb="5" eb="7">
      <t>イショク</t>
    </rPh>
    <rPh sb="7" eb="10">
      <t>ハッピョウカイ</t>
    </rPh>
    <phoneticPr fontId="1"/>
  </si>
  <si>
    <t>教育相談日⑥
リフレッシュデー</t>
    <phoneticPr fontId="1"/>
  </si>
  <si>
    <t>読み聞かせ（高学年）学年会　ふれあいデー</t>
    <rPh sb="6" eb="7">
      <t>タカ</t>
    </rPh>
    <rPh sb="7" eb="8">
      <t>ガク</t>
    </rPh>
    <rPh sb="8" eb="9">
      <t>ネン</t>
    </rPh>
    <phoneticPr fontId="1"/>
  </si>
  <si>
    <t>特日４時間授業　終業式　職集　ふれあいデー
　</t>
    <rPh sb="0" eb="1">
      <t>トク</t>
    </rPh>
    <rPh sb="1" eb="2">
      <t>ニチ</t>
    </rPh>
    <phoneticPr fontId="1"/>
  </si>
  <si>
    <t>読み聞かせ（中学年）学年会　ふれあいデー</t>
    <rPh sb="6" eb="7">
      <t>ナカ</t>
    </rPh>
    <phoneticPr fontId="1"/>
  </si>
  <si>
    <t>読み聞かせ（低学年）　たてわり遊び⑨　 学年会　ふれあいデー　</t>
    <rPh sb="6" eb="7">
      <t>テイ</t>
    </rPh>
    <phoneticPr fontId="1"/>
  </si>
  <si>
    <t>学校公開日</t>
    <phoneticPr fontId="1"/>
  </si>
  <si>
    <r>
      <rPr>
        <u/>
        <sz val="6"/>
        <rFont val="ＭＳ 明朝"/>
        <family val="1"/>
        <charset val="128"/>
      </rPr>
      <t>１月の行事予定</t>
    </r>
    <r>
      <rPr>
        <sz val="6"/>
        <rFont val="ＭＳ 明朝"/>
        <family val="1"/>
        <charset val="128"/>
      </rPr>
      <t xml:space="preserve">
３学期始業式 通学班会議
避難訓練
入学説明会
学校公開日（16日）</t>
    </r>
    <rPh sb="1" eb="2">
      <t>ガツ</t>
    </rPh>
    <rPh sb="3" eb="7">
      <t>ギョウジヨテイ</t>
    </rPh>
    <rPh sb="9" eb="11">
      <t>ガッキ</t>
    </rPh>
    <rPh sb="11" eb="13">
      <t>シギョウ</t>
    </rPh>
    <rPh sb="13" eb="14">
      <t>シキ</t>
    </rPh>
    <rPh sb="15" eb="18">
      <t>ツウガクハン</t>
    </rPh>
    <rPh sb="18" eb="20">
      <t>カイギ</t>
    </rPh>
    <rPh sb="21" eb="23">
      <t>ヒナン</t>
    </rPh>
    <rPh sb="23" eb="25">
      <t>クンレン</t>
    </rPh>
    <rPh sb="26" eb="28">
      <t>ニュウガク</t>
    </rPh>
    <rPh sb="28" eb="30">
      <t>セツメイ</t>
    </rPh>
    <rPh sb="30" eb="31">
      <t>カイ</t>
    </rPh>
    <rPh sb="32" eb="37">
      <t>ガッコウコウカイビ</t>
    </rPh>
    <rPh sb="40" eb="41">
      <t>ニチ</t>
    </rPh>
    <phoneticPr fontId="1"/>
  </si>
  <si>
    <t>振替休業日</t>
    <rPh sb="0" eb="2">
      <t>フリカエ</t>
    </rPh>
    <rPh sb="2" eb="5">
      <t>キュウギョウビ</t>
    </rPh>
    <phoneticPr fontId="1"/>
  </si>
  <si>
    <r>
      <rPr>
        <sz val="4.5"/>
        <color rgb="FFFF0000"/>
        <rFont val="ＭＳ 明朝"/>
        <family val="1"/>
        <charset val="128"/>
      </rPr>
      <t>【職員出勤日】</t>
    </r>
    <r>
      <rPr>
        <sz val="4.5"/>
        <rFont val="ＭＳ 明朝"/>
        <family val="1"/>
        <charset val="128"/>
      </rPr>
      <t>主任命課　午後～新採用・他市転入職員着任式　職員会議①　</t>
    </r>
    <rPh sb="1" eb="3">
      <t>ショクイン</t>
    </rPh>
    <rPh sb="3" eb="5">
      <t>シュッキン</t>
    </rPh>
    <rPh sb="5" eb="6">
      <t>ビ</t>
    </rPh>
    <rPh sb="7" eb="9">
      <t>シュニン</t>
    </rPh>
    <rPh sb="9" eb="10">
      <t>イノチ</t>
    </rPh>
    <rPh sb="10" eb="11">
      <t>カ</t>
    </rPh>
    <rPh sb="12" eb="14">
      <t>ゴゴ</t>
    </rPh>
    <phoneticPr fontId="1"/>
  </si>
  <si>
    <r>
      <rPr>
        <sz val="4.5"/>
        <color rgb="FFFF0000"/>
        <rFont val="ＭＳ 明朝"/>
        <family val="1"/>
        <charset val="128"/>
      </rPr>
      <t>【職員出勤日】</t>
    </r>
    <r>
      <rPr>
        <sz val="4.5"/>
        <rFont val="ＭＳ 明朝"/>
        <family val="1"/>
        <charset val="128"/>
      </rPr>
      <t>職員会議②　新旧担任引き継ぎ　部会　学年会　</t>
    </r>
    <rPh sb="25" eb="27">
      <t>ガクネン</t>
    </rPh>
    <rPh sb="27" eb="28">
      <t>カイ</t>
    </rPh>
    <phoneticPr fontId="1"/>
  </si>
  <si>
    <r>
      <t>【授業日:特日３時間】</t>
    </r>
    <r>
      <rPr>
        <sz val="6"/>
        <color rgb="FFFF0000"/>
        <rFont val="ＭＳ 明朝"/>
        <family val="1"/>
        <charset val="128"/>
      </rPr>
      <t>青木地区合同研修会</t>
    </r>
    <rPh sb="11" eb="13">
      <t>アオキ</t>
    </rPh>
    <rPh sb="13" eb="15">
      <t>チク</t>
    </rPh>
    <rPh sb="15" eb="17">
      <t>ゴウドウ</t>
    </rPh>
    <rPh sb="17" eb="20">
      <t>ケンシュウカイ</t>
    </rPh>
    <phoneticPr fontId="1"/>
  </si>
  <si>
    <r>
      <t>【授業日:特日３時間】</t>
    </r>
    <r>
      <rPr>
        <sz val="6"/>
        <color rgb="FFFF0000"/>
        <rFont val="ＭＳ 明朝"/>
        <family val="1"/>
        <charset val="128"/>
      </rPr>
      <t>教育講演会午後（リリア）</t>
    </r>
    <rPh sb="11" eb="16">
      <t>キョウイクコウエンカイ</t>
    </rPh>
    <rPh sb="16" eb="18">
      <t>ゴゴ</t>
    </rPh>
    <phoneticPr fontId="1"/>
  </si>
  <si>
    <r>
      <rPr>
        <u/>
        <sz val="6"/>
        <rFont val="ＭＳ 明朝"/>
        <family val="1"/>
        <charset val="128"/>
      </rPr>
      <t>８月の行事予定</t>
    </r>
    <r>
      <rPr>
        <sz val="6"/>
        <rFont val="ＭＳ 明朝"/>
        <family val="1"/>
        <charset val="128"/>
      </rPr>
      <t xml:space="preserve">
２６日～２８日：</t>
    </r>
    <r>
      <rPr>
        <b/>
        <u val="double"/>
        <sz val="6"/>
        <rFont val="ＭＳ 明朝"/>
        <family val="1"/>
        <charset val="128"/>
      </rPr>
      <t>特別日課</t>
    </r>
    <r>
      <rPr>
        <sz val="6"/>
        <rFont val="ＭＳ 明朝"/>
        <family val="1"/>
        <charset val="128"/>
      </rPr>
      <t xml:space="preserve">３時間授業
※各学年ゲストティーチャー活用
26日:川口市教育講演会(午後)　リリア
27日:小中合同研修/学校運営協議会②（午後～）
</t>
    </r>
    <rPh sb="1" eb="2">
      <t>ツキ</t>
    </rPh>
    <rPh sb="3" eb="5">
      <t>ギョウジ</t>
    </rPh>
    <rPh sb="5" eb="7">
      <t>ヨテイ</t>
    </rPh>
    <rPh sb="16" eb="18">
      <t>トクベツ</t>
    </rPh>
    <rPh sb="18" eb="20">
      <t>ニッカ</t>
    </rPh>
    <rPh sb="21" eb="23">
      <t>ジカン</t>
    </rPh>
    <rPh sb="23" eb="25">
      <t>ジュギョウ</t>
    </rPh>
    <rPh sb="27" eb="30">
      <t>カクガクネン</t>
    </rPh>
    <rPh sb="39" eb="41">
      <t>カツヨウ</t>
    </rPh>
    <rPh sb="44" eb="45">
      <t>ヒ</t>
    </rPh>
    <rPh sb="46" eb="49">
      <t>カワグチシ</t>
    </rPh>
    <rPh sb="49" eb="51">
      <t>キョウイク</t>
    </rPh>
    <rPh sb="51" eb="54">
      <t>コウエンカイ</t>
    </rPh>
    <rPh sb="55" eb="57">
      <t>ゴゴ</t>
    </rPh>
    <rPh sb="65" eb="66">
      <t>ヒ</t>
    </rPh>
    <rPh sb="74" eb="81">
      <t>ガッコウウンエイキョウギカイ</t>
    </rPh>
    <phoneticPr fontId="1"/>
  </si>
  <si>
    <t xml:space="preserve">卒業式予行
</t>
    <phoneticPr fontId="1"/>
  </si>
  <si>
    <t>プロジェクト</t>
    <phoneticPr fontId="1"/>
  </si>
  <si>
    <r>
      <rPr>
        <sz val="5"/>
        <color rgb="FF0070C0"/>
        <rFont val="ＭＳ 明朝"/>
        <family val="1"/>
        <charset val="128"/>
      </rPr>
      <t>授業参観・懇談会（４年）</t>
    </r>
    <r>
      <rPr>
        <sz val="5"/>
        <rFont val="ＭＳ 明朝"/>
        <family val="1"/>
        <charset val="128"/>
      </rPr>
      <t>　</t>
    </r>
    <phoneticPr fontId="1"/>
  </si>
  <si>
    <t>朝礼　学年主任会</t>
    <rPh sb="3" eb="8">
      <t>ガクネンシュニンカイ</t>
    </rPh>
    <phoneticPr fontId="1"/>
  </si>
  <si>
    <t>生徒指導・特別支援委員会⑥</t>
    <phoneticPr fontId="1"/>
  </si>
  <si>
    <t>生徒指導児童理解研修　生徒指導・特別指導委員会⑩</t>
    <phoneticPr fontId="1"/>
  </si>
  <si>
    <t>朝礼　研究推進委員会③</t>
    <rPh sb="3" eb="10">
      <t>ケンキュウスイシンイインカイ</t>
    </rPh>
    <phoneticPr fontId="1"/>
  </si>
  <si>
    <t>児童集会②　校内研修</t>
    <rPh sb="6" eb="10">
      <t>コウナイケンシュウ</t>
    </rPh>
    <phoneticPr fontId="1"/>
  </si>
  <si>
    <t>校内研修</t>
    <rPh sb="0" eb="4">
      <t>コウナイケンシュウ</t>
    </rPh>
    <phoneticPr fontId="1"/>
  </si>
  <si>
    <t>研究推進委員会⑦</t>
    <rPh sb="0" eb="7">
      <t>ケンキュウスイシンイインカイ</t>
    </rPh>
    <phoneticPr fontId="1"/>
  </si>
  <si>
    <t>児童集会④　研究推進委員会⑧</t>
    <phoneticPr fontId="1"/>
  </si>
  <si>
    <t>朝礼　研究推進委員会⑩</t>
    <rPh sb="0" eb="2">
      <t>チョウレイ</t>
    </rPh>
    <rPh sb="3" eb="10">
      <t>ケンキュウスイシンイインカイ</t>
    </rPh>
    <phoneticPr fontId="1"/>
  </si>
  <si>
    <r>
      <rPr>
        <sz val="4"/>
        <color rgb="FFFF0000"/>
        <rFont val="ＭＳ 明朝"/>
        <family val="1"/>
        <charset val="128"/>
      </rPr>
      <t>【職員午前出勤】</t>
    </r>
    <r>
      <rPr>
        <sz val="4"/>
        <rFont val="ＭＳ 明朝"/>
        <family val="1"/>
        <charset val="128"/>
      </rPr>
      <t>職員会議③（５月）倫理確立委員会①　入学式最終確認　学年会</t>
    </r>
    <phoneticPr fontId="1"/>
  </si>
  <si>
    <t>視力検査(１年)　職員会議④（６月）倫理確立委員会②</t>
    <rPh sb="0" eb="4">
      <t>シリョクケンサ</t>
    </rPh>
    <rPh sb="6" eb="7">
      <t>ネン</t>
    </rPh>
    <rPh sb="18" eb="22">
      <t>リンリカクリツ</t>
    </rPh>
    <rPh sb="22" eb="25">
      <t>イインカイ</t>
    </rPh>
    <phoneticPr fontId="1"/>
  </si>
  <si>
    <t>職員会議⑩（１月）倫理確立委員会⑧</t>
    <phoneticPr fontId="1"/>
  </si>
  <si>
    <t>職員会議⑫（3月）倫理確立委員会⑩</t>
    <rPh sb="0" eb="2">
      <t>ショクイン</t>
    </rPh>
    <rPh sb="2" eb="4">
      <t>カイギ</t>
    </rPh>
    <rPh sb="7" eb="8">
      <t>ガツ</t>
    </rPh>
    <phoneticPr fontId="1"/>
  </si>
  <si>
    <t>学年主任会</t>
    <rPh sb="0" eb="5">
      <t>ガクネンシュニンカイ</t>
    </rPh>
    <phoneticPr fontId="1"/>
  </si>
  <si>
    <t>職員会議⑬（次年度に向けて・４月職会分)　倫理確立委員会⑪ 卒業・進級認定会議</t>
    <phoneticPr fontId="1"/>
  </si>
  <si>
    <t>職員会議⑤（8.9月）倫理確立委員会④</t>
  </si>
  <si>
    <t>特別日課２時間授業　始業式　入学式　職集　生徒指導・特別支援委員会 　リフレッシュデー</t>
    <rPh sb="0" eb="2">
      <t>トクベツ</t>
    </rPh>
    <rPh sb="2" eb="4">
      <t>ニッカ</t>
    </rPh>
    <rPh sb="10" eb="13">
      <t>シギョウシキ</t>
    </rPh>
    <rPh sb="14" eb="17">
      <t>ニュウガクシキ</t>
    </rPh>
    <rPh sb="18" eb="20">
      <t>ショクシュウ</t>
    </rPh>
    <phoneticPr fontId="1"/>
  </si>
  <si>
    <t>登校指導　特別日課４時間授業　身体測定（５・６年）会計担当者会議　　　</t>
    <rPh sb="0" eb="2">
      <t>トウコウ</t>
    </rPh>
    <rPh sb="2" eb="4">
      <t>シドウ</t>
    </rPh>
    <rPh sb="5" eb="7">
      <t>トクベツ</t>
    </rPh>
    <rPh sb="7" eb="9">
      <t>ニッカ</t>
    </rPh>
    <rPh sb="10" eb="12">
      <t>ジカン</t>
    </rPh>
    <rPh sb="12" eb="14">
      <t>ジュギョウ</t>
    </rPh>
    <rPh sb="15" eb="17">
      <t>シンタイ</t>
    </rPh>
    <rPh sb="17" eb="19">
      <t>ソクテイ</t>
    </rPh>
    <rPh sb="23" eb="24">
      <t>ネン</t>
    </rPh>
    <phoneticPr fontId="1"/>
  </si>
  <si>
    <t>登校指導　特別日課　２～６年給食開始　１年４時間授業　身体測定（３・４年）部会（６月職会）　
　　</t>
    <rPh sb="0" eb="2">
      <t>トウコウ</t>
    </rPh>
    <rPh sb="2" eb="4">
      <t>シドウ</t>
    </rPh>
    <rPh sb="20" eb="21">
      <t>ネン</t>
    </rPh>
    <rPh sb="22" eb="24">
      <t>ジカン</t>
    </rPh>
    <rPh sb="24" eb="26">
      <t>ジュギョウ</t>
    </rPh>
    <rPh sb="27" eb="31">
      <t>シンタイソクテイ</t>
    </rPh>
    <rPh sb="35" eb="36">
      <t>ネン</t>
    </rPh>
    <phoneticPr fontId="1"/>
  </si>
  <si>
    <r>
      <rPr>
        <sz val="4.5"/>
        <rFont val="ＭＳ 明朝"/>
        <family val="1"/>
        <charset val="128"/>
      </rPr>
      <t>読み聞かせ（低学年・なかよし）</t>
    </r>
    <r>
      <rPr>
        <sz val="4.5"/>
        <color rgb="FFFF0000"/>
        <rFont val="ＭＳ 明朝"/>
        <family val="1"/>
        <charset val="128"/>
      </rPr>
      <t>　学年会　５年　大貫海浜学園</t>
    </r>
    <r>
      <rPr>
        <sz val="4.5"/>
        <color theme="1"/>
        <rFont val="ＭＳ 明朝"/>
        <family val="1"/>
        <charset val="128"/>
      </rPr>
      <t>　　</t>
    </r>
    <rPh sb="16" eb="18">
      <t>ガクネン</t>
    </rPh>
    <rPh sb="18" eb="19">
      <t>カイ</t>
    </rPh>
    <phoneticPr fontId="1"/>
  </si>
  <si>
    <t>読み聞かせ（低学年・なかよし）たてわり遊び④　学年会</t>
    <rPh sb="6" eb="7">
      <t>テイ</t>
    </rPh>
    <rPh sb="23" eb="25">
      <t>ガクネン</t>
    </rPh>
    <rPh sb="25" eb="26">
      <t>カイ</t>
    </rPh>
    <phoneticPr fontId="1"/>
  </si>
  <si>
    <t>読み聞かせ（中学年）たてわり遊び⑤　学年会　ふれあいデー</t>
    <rPh sb="0" eb="1">
      <t>ヨ</t>
    </rPh>
    <rPh sb="2" eb="3">
      <t>キ</t>
    </rPh>
    <rPh sb="6" eb="9">
      <t>チュウガクネン</t>
    </rPh>
    <rPh sb="14" eb="15">
      <t>アソ</t>
    </rPh>
    <rPh sb="18" eb="21">
      <t>ガクネンカイ</t>
    </rPh>
    <phoneticPr fontId="1"/>
  </si>
  <si>
    <t>委員会活動⑪（最終）
主任会　</t>
    <rPh sb="11" eb="13">
      <t>シュニン</t>
    </rPh>
    <rPh sb="13" eb="14">
      <t>カイ</t>
    </rPh>
    <phoneticPr fontId="1"/>
  </si>
  <si>
    <t>読み聞かせ（低学年・なかよし）６年生を送る会　</t>
    <phoneticPr fontId="1"/>
  </si>
  <si>
    <t xml:space="preserve">【授業日:特日３時間】部会（職会11月分）
</t>
    <phoneticPr fontId="1"/>
  </si>
  <si>
    <t>読み聞かせ（高学年）部会（職会12月分）</t>
    <rPh sb="0" eb="1">
      <t>ヨ</t>
    </rPh>
    <rPh sb="2" eb="3">
      <t>キ</t>
    </rPh>
    <rPh sb="6" eb="9">
      <t>コウガクネン</t>
    </rPh>
    <phoneticPr fontId="1"/>
  </si>
  <si>
    <r>
      <t xml:space="preserve">読書　 部会（職会1月分）
</t>
    </r>
    <r>
      <rPr>
        <sz val="6"/>
        <color rgb="FFFF0000"/>
        <rFont val="ＭＳ 明朝"/>
        <family val="1"/>
        <charset val="128"/>
      </rPr>
      <t>前期通知表受け渡し</t>
    </r>
    <rPh sb="0" eb="2">
      <t>ドクショ</t>
    </rPh>
    <rPh sb="14" eb="16">
      <t>ゼンキ</t>
    </rPh>
    <rPh sb="16" eb="19">
      <t>ツウチヒョウ</t>
    </rPh>
    <rPh sb="19" eb="20">
      <t>ウ</t>
    </rPh>
    <rPh sb="21" eb="22">
      <t>ワタ</t>
    </rPh>
    <phoneticPr fontId="1"/>
  </si>
  <si>
    <t>特別日課　木曜時間割　視力検査（４年再）６校時：離任式　歓送迎会　学年会</t>
    <rPh sb="0" eb="2">
      <t>トクベツ</t>
    </rPh>
    <rPh sb="2" eb="4">
      <t>ニッカ</t>
    </rPh>
    <rPh sb="5" eb="7">
      <t>モクヨウ</t>
    </rPh>
    <rPh sb="7" eb="10">
      <t>ジカンワリ</t>
    </rPh>
    <rPh sb="11" eb="13">
      <t>シリョク</t>
    </rPh>
    <rPh sb="13" eb="14">
      <t>ネン</t>
    </rPh>
    <rPh sb="14" eb="15">
      <t>サイ</t>
    </rPh>
    <rPh sb="28" eb="32">
      <t>カンソウゲイカイ</t>
    </rPh>
    <phoneticPr fontId="1"/>
  </si>
  <si>
    <r>
      <rPr>
        <sz val="6"/>
        <color rgb="FFFF0000"/>
        <rFont val="ＭＳ 明朝"/>
        <family val="1"/>
        <charset val="128"/>
      </rPr>
      <t>月曜時間割</t>
    </r>
    <r>
      <rPr>
        <sz val="6"/>
        <color theme="1"/>
        <rFont val="ＭＳ 明朝"/>
        <family val="1"/>
        <charset val="128"/>
      </rPr>
      <t>　職集</t>
    </r>
    <rPh sb="0" eb="5">
      <t>ゲツヨウジカンワリ</t>
    </rPh>
    <phoneticPr fontId="1"/>
  </si>
  <si>
    <t>火曜時間割</t>
    <rPh sb="0" eb="5">
      <t>カヨウジカンワリ</t>
    </rPh>
    <phoneticPr fontId="1"/>
  </si>
  <si>
    <r>
      <rPr>
        <sz val="4.5"/>
        <color rgb="FFFF0000"/>
        <rFont val="ＭＳ 明朝"/>
        <family val="1"/>
        <charset val="128"/>
      </rPr>
      <t>月曜時間割　引き渡し訓練</t>
    </r>
    <r>
      <rPr>
        <sz val="4.5"/>
        <color theme="1"/>
        <rFont val="ＭＳ 明朝"/>
        <family val="1"/>
        <charset val="128"/>
      </rPr>
      <t>　視力検査（６年再） 生徒指導理解研修</t>
    </r>
    <rPh sb="0" eb="5">
      <t>ゲツヨウジカンワリ</t>
    </rPh>
    <rPh sb="6" eb="7">
      <t>ヒ</t>
    </rPh>
    <rPh sb="8" eb="9">
      <t>ワタ</t>
    </rPh>
    <rPh sb="10" eb="12">
      <t>クンレン</t>
    </rPh>
    <rPh sb="13" eb="15">
      <t>シリョク</t>
    </rPh>
    <rPh sb="15" eb="17">
      <t>ケンサ</t>
    </rPh>
    <rPh sb="19" eb="20">
      <t>ネン</t>
    </rPh>
    <rPh sb="20" eb="21">
      <t>サイ</t>
    </rPh>
    <rPh sb="23" eb="25">
      <t>セイト</t>
    </rPh>
    <rPh sb="25" eb="27">
      <t>シドウ</t>
    </rPh>
    <rPh sb="27" eb="29">
      <t>リカイ</t>
    </rPh>
    <rPh sb="29" eb="31">
      <t>ケンシュウ</t>
    </rPh>
    <phoneticPr fontId="1"/>
  </si>
  <si>
    <r>
      <rPr>
        <sz val="4.5"/>
        <color rgb="FFFF0000"/>
        <rFont val="ＭＳ 明朝"/>
        <family val="1"/>
        <charset val="128"/>
      </rPr>
      <t>特別日課</t>
    </r>
    <r>
      <rPr>
        <sz val="4.5"/>
        <rFont val="ＭＳ 明朝"/>
        <family val="1"/>
        <charset val="128"/>
      </rPr>
      <t>　１年給食開始　身体測定（１年）</t>
    </r>
    <r>
      <rPr>
        <sz val="4.5"/>
        <color rgb="FF0070C0"/>
        <rFont val="ＭＳ 明朝"/>
        <family val="1"/>
        <charset val="128"/>
      </rPr>
      <t>授業参観・懇談会（６年）</t>
    </r>
    <rPh sb="0" eb="2">
      <t>トクベツ</t>
    </rPh>
    <rPh sb="2" eb="4">
      <t>ニッカ</t>
    </rPh>
    <rPh sb="12" eb="16">
      <t>シンタイソクテイ</t>
    </rPh>
    <rPh sb="18" eb="19">
      <t>ネン</t>
    </rPh>
    <phoneticPr fontId="1"/>
  </si>
  <si>
    <r>
      <t>聴力検査（５年）　</t>
    </r>
    <r>
      <rPr>
        <sz val="4.5"/>
        <color rgb="FF0070C0"/>
        <rFont val="ＭＳ 明朝"/>
        <family val="1"/>
        <charset val="128"/>
      </rPr>
      <t>授業参観・懇談会（3年）</t>
    </r>
    <r>
      <rPr>
        <sz val="4.5"/>
        <rFont val="ＭＳ 明朝"/>
        <family val="1"/>
        <charset val="128"/>
      </rPr>
      <t>リフレッシュデー</t>
    </r>
    <rPh sb="0" eb="4">
      <t>チョウリョクケンサ</t>
    </rPh>
    <rPh sb="6" eb="7">
      <t>ネン</t>
    </rPh>
    <rPh sb="9" eb="13">
      <t>ジュギョウサンカン</t>
    </rPh>
    <rPh sb="14" eb="17">
      <t>コンダンカイ</t>
    </rPh>
    <rPh sb="19" eb="20">
      <t>ネン</t>
    </rPh>
    <phoneticPr fontId="1"/>
  </si>
  <si>
    <r>
      <t>朝礼　</t>
    </r>
    <r>
      <rPr>
        <sz val="5"/>
        <color rgb="FF0070C0"/>
        <rFont val="ＭＳ 明朝"/>
        <family val="1"/>
        <charset val="128"/>
      </rPr>
      <t>授業参観・懇談会（1年）</t>
    </r>
    <rPh sb="13" eb="14">
      <t>ネン</t>
    </rPh>
    <phoneticPr fontId="1"/>
  </si>
  <si>
    <r>
      <rPr>
        <sz val="4.5"/>
        <color rgb="FFFF0000"/>
        <rFont val="ＭＳ 明朝"/>
        <family val="1"/>
        <charset val="128"/>
      </rPr>
      <t>特別日課</t>
    </r>
    <r>
      <rPr>
        <sz val="4.5"/>
        <color rgb="FF0070C0"/>
        <rFont val="ＭＳ 明朝"/>
        <family val="1"/>
        <charset val="128"/>
      </rPr>
      <t>　授業参観・懇談会（５年）</t>
    </r>
    <r>
      <rPr>
        <sz val="4.5"/>
        <rFont val="ＭＳ 明朝"/>
        <family val="1"/>
        <charset val="128"/>
      </rPr>
      <t>学年会</t>
    </r>
    <rPh sb="0" eb="2">
      <t>トクベツ</t>
    </rPh>
    <rPh sb="2" eb="4">
      <t>ニッカ</t>
    </rPh>
    <rPh sb="17" eb="19">
      <t>ガクネン</t>
    </rPh>
    <rPh sb="19" eb="20">
      <t>カイ</t>
    </rPh>
    <phoneticPr fontId="1"/>
  </si>
  <si>
    <t>尿検査　６校時：運動会係準備①   職集　</t>
    <phoneticPr fontId="1"/>
  </si>
  <si>
    <t>尿２次検査　リフレッシュデー</t>
    <rPh sb="0" eb="1">
      <t>ニョウ</t>
    </rPh>
    <rPh sb="2" eb="3">
      <t>ジ</t>
    </rPh>
    <rPh sb="3" eb="5">
      <t>ケンサ</t>
    </rPh>
    <phoneticPr fontId="1"/>
  </si>
  <si>
    <t xml:space="preserve">教育相談日②　X線14時　リフレッシュデー　
</t>
    <rPh sb="8" eb="9">
      <t>セン</t>
    </rPh>
    <rPh sb="11" eb="12">
      <t>ジ</t>
    </rPh>
    <phoneticPr fontId="1"/>
  </si>
  <si>
    <t>聴力検査（３年）交通安全教室1・4年　たてわり遊び①　委員会活動①　主任会（職会6月分） 職集</t>
    <rPh sb="0" eb="2">
      <t>チョウリョク</t>
    </rPh>
    <rPh sb="2" eb="4">
      <t>ケンサ</t>
    </rPh>
    <rPh sb="6" eb="7">
      <t>ネン</t>
    </rPh>
    <rPh sb="8" eb="10">
      <t>コウツウ</t>
    </rPh>
    <rPh sb="10" eb="12">
      <t>アンゼン</t>
    </rPh>
    <rPh sb="12" eb="14">
      <t>キョウシツ</t>
    </rPh>
    <rPh sb="17" eb="18">
      <t>ネン</t>
    </rPh>
    <rPh sb="23" eb="24">
      <t>アソ</t>
    </rPh>
    <rPh sb="34" eb="36">
      <t>シュニン</t>
    </rPh>
    <rPh sb="36" eb="37">
      <t>カイ</t>
    </rPh>
    <rPh sb="38" eb="39">
      <t>ショク</t>
    </rPh>
    <rPh sb="39" eb="40">
      <t>カイ</t>
    </rPh>
    <rPh sb="41" eb="42">
      <t>ガツ</t>
    </rPh>
    <rPh sb="42" eb="43">
      <t>ブン</t>
    </rPh>
    <phoneticPr fontId="1"/>
  </si>
  <si>
    <r>
      <rPr>
        <sz val="5"/>
        <color rgb="FFFF0000"/>
        <rFont val="ＭＳ 明朝"/>
        <family val="1"/>
        <charset val="128"/>
      </rPr>
      <t>月曜日課　</t>
    </r>
    <r>
      <rPr>
        <sz val="5"/>
        <color rgb="FF0070C0"/>
        <rFont val="ＭＳ 明朝"/>
        <family val="1"/>
        <charset val="128"/>
      </rPr>
      <t>授業参観・懇談会（3年）</t>
    </r>
    <r>
      <rPr>
        <sz val="5"/>
        <color theme="1"/>
        <rFont val="ＭＳ 明朝"/>
        <family val="1"/>
        <charset val="128"/>
      </rPr>
      <t>学年会</t>
    </r>
    <rPh sb="0" eb="4">
      <t>ゲツヨウニッカ</t>
    </rPh>
    <phoneticPr fontId="1"/>
  </si>
  <si>
    <r>
      <rPr>
        <sz val="5"/>
        <color rgb="FF0070C0"/>
        <rFont val="ＭＳ 明朝"/>
        <family val="1"/>
        <charset val="128"/>
      </rPr>
      <t>授業参観・懇談会（5年）</t>
    </r>
    <r>
      <rPr>
        <sz val="4.5"/>
        <color theme="1"/>
        <rFont val="ＭＳ 明朝"/>
        <family val="1"/>
        <charset val="128"/>
      </rPr>
      <t>リフレッシュデー</t>
    </r>
    <rPh sb="0" eb="4">
      <t>ジュギョウサンカン</t>
    </rPh>
    <rPh sb="5" eb="8">
      <t>コンダンカイ</t>
    </rPh>
    <phoneticPr fontId="1"/>
  </si>
  <si>
    <r>
      <rPr>
        <sz val="4.5"/>
        <color rgb="FF0070C0"/>
        <rFont val="ＭＳ 明朝"/>
        <family val="1"/>
        <charset val="128"/>
      </rPr>
      <t>授業参観・懇談会（6年・なかよし）</t>
    </r>
    <r>
      <rPr>
        <sz val="4.5"/>
        <color theme="1"/>
        <rFont val="ＭＳ 明朝"/>
        <family val="1"/>
        <charset val="128"/>
      </rPr>
      <t>職集</t>
    </r>
    <phoneticPr fontId="1"/>
  </si>
  <si>
    <t>心臓検診1，4年　リフレッシュデー</t>
    <rPh sb="0" eb="2">
      <t>シンゾウ</t>
    </rPh>
    <rPh sb="2" eb="4">
      <t>ケンシン</t>
    </rPh>
    <rPh sb="7" eb="8">
      <t>ネン</t>
    </rPh>
    <phoneticPr fontId="1"/>
  </si>
  <si>
    <t>職員会議⑨（1月）倫理確立委員会⑦　実習生（2名）～20日</t>
    <rPh sb="18" eb="21">
      <t>ジッシュウセイ</t>
    </rPh>
    <rPh sb="23" eb="24">
      <t>メイ</t>
    </rPh>
    <rPh sb="28" eb="29">
      <t>ニチ</t>
    </rPh>
    <phoneticPr fontId="1"/>
  </si>
  <si>
    <r>
      <rPr>
        <u/>
        <sz val="6"/>
        <rFont val="ＭＳ 明朝"/>
        <family val="1"/>
        <charset val="128"/>
      </rPr>
      <t>１１月の行事予定</t>
    </r>
    <r>
      <rPr>
        <sz val="6"/>
        <rFont val="ＭＳ 明朝"/>
        <family val="1"/>
        <charset val="128"/>
      </rPr>
      <t xml:space="preserve">
修学旅行
侵入者対応避難訓練
教育実習生（2名）埼玉学園大学
11月9日（月）～20日（金）</t>
    </r>
    <rPh sb="2" eb="3">
      <t>ツキ</t>
    </rPh>
    <rPh sb="4" eb="8">
      <t>ギョウジヨテイ</t>
    </rPh>
    <rPh sb="9" eb="11">
      <t>シュウガク</t>
    </rPh>
    <rPh sb="11" eb="13">
      <t>リョコウ</t>
    </rPh>
    <rPh sb="24" eb="26">
      <t>キョウイク</t>
    </rPh>
    <rPh sb="26" eb="29">
      <t>ジッシュウセイ</t>
    </rPh>
    <rPh sb="31" eb="32">
      <t>メイ</t>
    </rPh>
    <rPh sb="33" eb="35">
      <t>サイタマ</t>
    </rPh>
    <rPh sb="35" eb="37">
      <t>ガクエン</t>
    </rPh>
    <rPh sb="37" eb="39">
      <t>ダイガク</t>
    </rPh>
    <rPh sb="42" eb="43">
      <t>ガツ</t>
    </rPh>
    <rPh sb="44" eb="45">
      <t>ニチ</t>
    </rPh>
    <rPh sb="46" eb="47">
      <t>ゲツ</t>
    </rPh>
    <rPh sb="51" eb="52">
      <t>ニチ</t>
    </rPh>
    <rPh sb="53" eb="54">
      <t>キン</t>
    </rPh>
    <phoneticPr fontId="1"/>
  </si>
  <si>
    <r>
      <t>読書　内科検診な・1・3・5年　</t>
    </r>
    <r>
      <rPr>
        <sz val="4"/>
        <color rgb="FF0070C0"/>
        <rFont val="ＭＳ 明朝"/>
        <family val="1"/>
        <charset val="128"/>
      </rPr>
      <t>授業参観・懇談会（２年）</t>
    </r>
    <r>
      <rPr>
        <sz val="4"/>
        <rFont val="ＭＳ 明朝"/>
        <family val="1"/>
        <charset val="128"/>
      </rPr>
      <t>学年会</t>
    </r>
    <rPh sb="0" eb="2">
      <t>ドクショ</t>
    </rPh>
    <rPh sb="3" eb="7">
      <t>ナイカケンシン</t>
    </rPh>
    <rPh sb="14" eb="15">
      <t>ネン</t>
    </rPh>
    <rPh sb="28" eb="30">
      <t>ガクネン</t>
    </rPh>
    <rPh sb="30" eb="31">
      <t>カイ</t>
    </rPh>
    <phoneticPr fontId="1"/>
  </si>
  <si>
    <t>避難訓練　聴力検査（２年）授業参観・懇談会（５年・なかよし）大貫説明会　</t>
    <rPh sb="0" eb="4">
      <t>ヒナンクンレン</t>
    </rPh>
    <rPh sb="30" eb="32">
      <t>オオヌキ</t>
    </rPh>
    <rPh sb="32" eb="35">
      <t>セツメイカイ</t>
    </rPh>
    <phoneticPr fontId="1"/>
  </si>
  <si>
    <r>
      <rPr>
        <sz val="4.5"/>
        <color rgb="FF00B050"/>
        <rFont val="ＭＳ 明朝"/>
        <family val="1"/>
        <charset val="128"/>
      </rPr>
      <t>体育朝会①</t>
    </r>
    <r>
      <rPr>
        <sz val="4.5"/>
        <rFont val="ＭＳ 明朝"/>
        <family val="1"/>
        <charset val="128"/>
      </rPr>
      <t xml:space="preserve">  内科検診２・４・６年　</t>
    </r>
    <r>
      <rPr>
        <sz val="4.5"/>
        <color rgb="FF0070C0"/>
        <rFont val="ＭＳ 明朝"/>
        <family val="1"/>
        <charset val="128"/>
      </rPr>
      <t>授業参観・懇談会（１年）</t>
    </r>
    <phoneticPr fontId="1"/>
  </si>
  <si>
    <r>
      <t>ノー会議（1日～12日）</t>
    </r>
    <r>
      <rPr>
        <sz val="4.5"/>
        <color rgb="FF0070C0"/>
        <rFont val="ＭＳ 明朝"/>
        <family val="1"/>
        <charset val="128"/>
      </rPr>
      <t>授業参観・懇談会（6年・なかよし）</t>
    </r>
    <rPh sb="2" eb="4">
      <t>カイギ</t>
    </rPh>
    <rPh sb="6" eb="7">
      <t>ニチ</t>
    </rPh>
    <rPh sb="10" eb="11">
      <t>ニチ</t>
    </rPh>
    <phoneticPr fontId="1"/>
  </si>
  <si>
    <r>
      <rPr>
        <sz val="5"/>
        <color rgb="FF0070C0"/>
        <rFont val="ＭＳ 明朝"/>
        <family val="1"/>
        <charset val="128"/>
      </rPr>
      <t>授業参観・懇談会（4年）</t>
    </r>
    <r>
      <rPr>
        <sz val="4.5"/>
        <color theme="1"/>
        <rFont val="ＭＳ 明朝"/>
        <family val="1"/>
        <charset val="128"/>
      </rPr>
      <t>リフレッシュデー</t>
    </r>
    <phoneticPr fontId="1"/>
  </si>
  <si>
    <t>特別日課４時間授業　親子清掃　卒業式前日準備　</t>
    <phoneticPr fontId="1"/>
  </si>
  <si>
    <t>給食最終日　 ふれあいデー
　</t>
    <phoneticPr fontId="1"/>
  </si>
  <si>
    <t>卒業証書授与式（１～４年臨時休業日） リフレッシュデー</t>
    <rPh sb="11" eb="12">
      <t>ネン</t>
    </rPh>
    <rPh sb="12" eb="14">
      <t>リンジ</t>
    </rPh>
    <rPh sb="14" eb="16">
      <t>キュウギョウ</t>
    </rPh>
    <rPh sb="16" eb="17">
      <t>ヒ</t>
    </rPh>
    <phoneticPr fontId="1"/>
  </si>
  <si>
    <t>特別日課４時間授業　生徒指導・特別支援委員会⑪ ６年臨時休業　</t>
    <rPh sb="0" eb="2">
      <t>トクベツ</t>
    </rPh>
    <rPh sb="2" eb="4">
      <t>ニッカ</t>
    </rPh>
    <phoneticPr fontId="1"/>
  </si>
  <si>
    <t>全国学力学習状況調査６年（質問調査） 視力検査（５年再）クラブ活動①　 職集　</t>
    <rPh sb="13" eb="15">
      <t>シツモン</t>
    </rPh>
    <rPh sb="15" eb="17">
      <t>チョウサ</t>
    </rPh>
    <rPh sb="19" eb="21">
      <t>シリョク</t>
    </rPh>
    <rPh sb="20" eb="24">
      <t>シリョクケンサ</t>
    </rPh>
    <rPh sb="26" eb="27">
      <t>ネン</t>
    </rPh>
    <rPh sb="27" eb="28">
      <t>サイ</t>
    </rPh>
    <phoneticPr fontId="1"/>
  </si>
  <si>
    <r>
      <rPr>
        <sz val="6"/>
        <color rgb="FF00B050"/>
        <rFont val="ＭＳ 明朝"/>
        <family val="1"/>
        <charset val="128"/>
      </rPr>
      <t>児童集会⑦</t>
    </r>
    <r>
      <rPr>
        <sz val="6"/>
        <color theme="1"/>
        <rFont val="ＭＳ 明朝"/>
        <family val="1"/>
        <charset val="128"/>
      </rPr>
      <t xml:space="preserve">  校内研修　</t>
    </r>
    <rPh sb="7" eb="11">
      <t>コウナイケンシュウ</t>
    </rPh>
    <phoneticPr fontId="1"/>
  </si>
  <si>
    <r>
      <rPr>
        <sz val="4.5"/>
        <color rgb="FF00B050"/>
        <rFont val="ＭＳ 明朝"/>
        <family val="1"/>
        <charset val="128"/>
      </rPr>
      <t>児童集会③</t>
    </r>
    <r>
      <rPr>
        <sz val="4.5"/>
        <rFont val="ＭＳ 明朝"/>
        <family val="1"/>
        <charset val="128"/>
      </rPr>
      <t>　職員会議⑨（12月分）倫理確立委員会⑥</t>
    </r>
    <rPh sb="6" eb="10">
      <t>ショクインカイギ</t>
    </rPh>
    <rPh sb="14" eb="15">
      <t>ガツ</t>
    </rPh>
    <rPh sb="15" eb="16">
      <t>ブン</t>
    </rPh>
    <phoneticPr fontId="1"/>
  </si>
  <si>
    <t>歯科健診(1・4年・な）13：00～　委員会活動③　主任会（職会8，9月分）職集</t>
    <rPh sb="0" eb="4">
      <t>シカケンシン</t>
    </rPh>
    <rPh sb="8" eb="9">
      <t>ネン</t>
    </rPh>
    <rPh sb="26" eb="28">
      <t>シュニン</t>
    </rPh>
    <rPh sb="28" eb="29">
      <t>カイ</t>
    </rPh>
    <rPh sb="30" eb="32">
      <t>ショッカイ</t>
    </rPh>
    <rPh sb="35" eb="36">
      <t>ガツ</t>
    </rPh>
    <rPh sb="36" eb="37">
      <t>ブン</t>
    </rPh>
    <phoneticPr fontId="1"/>
  </si>
  <si>
    <r>
      <rPr>
        <b/>
        <sz val="4.5"/>
        <color theme="1"/>
        <rFont val="ＭＳ 明朝"/>
        <family val="1"/>
        <charset val="128"/>
      </rPr>
      <t>歯科健診(2・6年)　クラブ活動③　</t>
    </r>
    <r>
      <rPr>
        <sz val="4.5"/>
        <color theme="1"/>
        <rFont val="ＭＳ 明朝"/>
        <family val="1"/>
        <charset val="128"/>
      </rPr>
      <t>職集　</t>
    </r>
    <rPh sb="0" eb="4">
      <t>シカケンシン</t>
    </rPh>
    <rPh sb="8" eb="9">
      <t>ネン</t>
    </rPh>
    <phoneticPr fontId="1"/>
  </si>
  <si>
    <t>歯科健診(3・5年)　クラブ活動④ 職集</t>
    <rPh sb="14" eb="16">
      <t>カツドウ</t>
    </rPh>
    <phoneticPr fontId="1"/>
  </si>
  <si>
    <t>臨時歯科健診（1・4年）13：00～　リフレッシュデー</t>
    <rPh sb="0" eb="4">
      <t>リンジシカ</t>
    </rPh>
    <rPh sb="4" eb="6">
      <t>ケンシン</t>
    </rPh>
    <rPh sb="10" eb="11">
      <t>ネン</t>
    </rPh>
    <phoneticPr fontId="1"/>
  </si>
  <si>
    <t>臨時歯科健診（2・3・5・6年・な）13：00～　 職集</t>
    <phoneticPr fontId="1"/>
  </si>
  <si>
    <t>読書</t>
    <rPh sb="0" eb="2">
      <t>ドクショ</t>
    </rPh>
    <phoneticPr fontId="1"/>
  </si>
  <si>
    <t>朝礼 　委員会活動④　主任会（職会10月分）職集</t>
    <rPh sb="11" eb="13">
      <t>シュニン</t>
    </rPh>
    <rPh sb="13" eb="14">
      <t>カイ</t>
    </rPh>
    <rPh sb="15" eb="17">
      <t>ショッカイ</t>
    </rPh>
    <rPh sb="19" eb="20">
      <t>ガツ</t>
    </rPh>
    <rPh sb="20" eb="21">
      <t>ブン</t>
    </rPh>
    <phoneticPr fontId="1"/>
  </si>
  <si>
    <t>読書　市教委学校訪問</t>
    <rPh sb="0" eb="2">
      <t>ドクショ</t>
    </rPh>
    <rPh sb="3" eb="6">
      <t>シキョウイ</t>
    </rPh>
    <rPh sb="6" eb="8">
      <t>ガッコウ</t>
    </rPh>
    <rPh sb="8" eb="10">
      <t>ホウモン</t>
    </rPh>
    <phoneticPr fontId="1"/>
  </si>
  <si>
    <r>
      <t xml:space="preserve">〈保護者用〉
</t>
    </r>
    <r>
      <rPr>
        <b/>
        <u/>
        <sz val="14"/>
        <rFont val="ＭＳ 明朝"/>
        <family val="1"/>
        <charset val="128"/>
      </rPr>
      <t xml:space="preserve">令和8年度 川口市立青木北小学校 </t>
    </r>
    <r>
      <rPr>
        <b/>
        <u/>
        <sz val="12"/>
        <rFont val="ＭＳ 明朝"/>
        <family val="1"/>
        <charset val="128"/>
      </rPr>
      <t>朝・放課後・行事予定</t>
    </r>
    <r>
      <rPr>
        <b/>
        <sz val="12"/>
        <rFont val="ＭＳ 明朝"/>
        <family val="1"/>
        <charset val="128"/>
      </rPr>
      <t xml:space="preserve">
※</t>
    </r>
    <r>
      <rPr>
        <sz val="11"/>
        <rFont val="ＭＳ 明朝"/>
        <family val="1"/>
        <charset val="128"/>
      </rPr>
      <t>給食がない日は特別日課4時間授業</t>
    </r>
    <r>
      <rPr>
        <b/>
        <sz val="14"/>
        <rFont val="ＭＳ 明朝"/>
        <family val="1"/>
        <charset val="128"/>
      </rPr>
      <t xml:space="preserve"> </t>
    </r>
    <rPh sb="1" eb="4">
      <t>ホゴシャ</t>
    </rPh>
    <rPh sb="4" eb="5">
      <t>ヨウ</t>
    </rPh>
    <rPh sb="7" eb="9">
      <t>レイワ</t>
    </rPh>
    <rPh sb="10" eb="12">
      <t>ネンド</t>
    </rPh>
    <rPh sb="13" eb="17">
      <t>カワグチシリツ</t>
    </rPh>
    <rPh sb="17" eb="19">
      <t>アオキ</t>
    </rPh>
    <rPh sb="19" eb="20">
      <t>キタ</t>
    </rPh>
    <rPh sb="20" eb="23">
      <t>ショウガッコウ</t>
    </rPh>
    <rPh sb="24" eb="25">
      <t>アサ</t>
    </rPh>
    <rPh sb="26" eb="29">
      <t>ホウカゴ</t>
    </rPh>
    <rPh sb="30" eb="32">
      <t>ギョウジ</t>
    </rPh>
    <rPh sb="32" eb="34">
      <t>ヨテイ</t>
    </rPh>
    <rPh sb="36" eb="38">
      <t>キュウショク</t>
    </rPh>
    <rPh sb="41" eb="42">
      <t>ヒ</t>
    </rPh>
    <rPh sb="43" eb="45">
      <t>トクベツ</t>
    </rPh>
    <rPh sb="45" eb="47">
      <t>ニッカ</t>
    </rPh>
    <rPh sb="48" eb="50">
      <t>ジカン</t>
    </rPh>
    <rPh sb="50" eb="52">
      <t>ジュギョウ</t>
    </rPh>
    <phoneticPr fontId="1"/>
  </si>
  <si>
    <t>入学式準備（新６年登校日）　</t>
    <phoneticPr fontId="1"/>
  </si>
  <si>
    <t>聴力検査（３年）交通安全教室1・4年　たてわり遊び①　委員会活動①　</t>
    <rPh sb="0" eb="2">
      <t>チョウリョク</t>
    </rPh>
    <rPh sb="2" eb="4">
      <t>ケンサ</t>
    </rPh>
    <rPh sb="6" eb="7">
      <t>ネン</t>
    </rPh>
    <rPh sb="8" eb="10">
      <t>コウツウ</t>
    </rPh>
    <rPh sb="10" eb="12">
      <t>アンゼン</t>
    </rPh>
    <rPh sb="12" eb="14">
      <t>キョウシツ</t>
    </rPh>
    <rPh sb="17" eb="18">
      <t>ネン</t>
    </rPh>
    <rPh sb="23" eb="24">
      <t>アソ</t>
    </rPh>
    <phoneticPr fontId="1"/>
  </si>
  <si>
    <t>避難訓練（予備）聴力検（な・再）</t>
    <rPh sb="0" eb="4">
      <t>ヒナンクンレン</t>
    </rPh>
    <rPh sb="5" eb="7">
      <t>ヨビ</t>
    </rPh>
    <rPh sb="8" eb="10">
      <t>チョウリョク</t>
    </rPh>
    <rPh sb="10" eb="11">
      <t>ケン</t>
    </rPh>
    <rPh sb="14" eb="15">
      <t>サイ</t>
    </rPh>
    <phoneticPr fontId="1"/>
  </si>
  <si>
    <t>聴力検査（１年）全国学力学習状況調査６年①（国・算）</t>
    <phoneticPr fontId="1"/>
  </si>
  <si>
    <t>全国学力学習状況調査６年（質問調査） 視力検査（５年再）クラブ活動①</t>
    <rPh sb="13" eb="15">
      <t>シツモン</t>
    </rPh>
    <rPh sb="15" eb="17">
      <t>チョウサ</t>
    </rPh>
    <rPh sb="19" eb="21">
      <t>シリョク</t>
    </rPh>
    <rPh sb="20" eb="24">
      <t>シリョクケンサ</t>
    </rPh>
    <rPh sb="26" eb="27">
      <t>ネン</t>
    </rPh>
    <rPh sb="27" eb="28">
      <t>サイ</t>
    </rPh>
    <phoneticPr fontId="1"/>
  </si>
  <si>
    <t>特別日課　木曜時間割　視力検査（４年再）６校時：離任式</t>
    <rPh sb="0" eb="2">
      <t>トクベツ</t>
    </rPh>
    <rPh sb="2" eb="4">
      <t>ニッカ</t>
    </rPh>
    <rPh sb="5" eb="7">
      <t>モクヨウ</t>
    </rPh>
    <rPh sb="7" eb="10">
      <t>ジカンワリ</t>
    </rPh>
    <rPh sb="11" eb="13">
      <t>シリョク</t>
    </rPh>
    <rPh sb="13" eb="14">
      <t>ネン</t>
    </rPh>
    <rPh sb="14" eb="15">
      <t>サイ</t>
    </rPh>
    <phoneticPr fontId="1"/>
  </si>
  <si>
    <t>朝礼　視力検査（３年再）委員会活動②　</t>
    <rPh sb="0" eb="2">
      <t>チョウレイ</t>
    </rPh>
    <rPh sb="3" eb="7">
      <t>シリョクケンサ</t>
    </rPh>
    <rPh sb="9" eb="10">
      <t>ネン</t>
    </rPh>
    <rPh sb="10" eb="11">
      <t>サイ</t>
    </rPh>
    <phoneticPr fontId="1"/>
  </si>
  <si>
    <t>読書　視力検査（２年再）埼玉県学力・学習状況調査（5年）</t>
    <rPh sb="0" eb="2">
      <t>ドクショ</t>
    </rPh>
    <rPh sb="3" eb="7">
      <t>シリョクケンサ</t>
    </rPh>
    <rPh sb="9" eb="10">
      <t>ネン</t>
    </rPh>
    <rPh sb="10" eb="11">
      <t>サイ</t>
    </rPh>
    <rPh sb="12" eb="15">
      <t>サイタマケン</t>
    </rPh>
    <rPh sb="15" eb="17">
      <t>ガクリョク</t>
    </rPh>
    <rPh sb="18" eb="24">
      <t>ガクシュウジョウキョウチョウサ</t>
    </rPh>
    <rPh sb="26" eb="27">
      <t>ネン</t>
    </rPh>
    <phoneticPr fontId="1"/>
  </si>
  <si>
    <t>視力検査(１年)　</t>
    <rPh sb="0" eb="4">
      <t>シリョクケンサ</t>
    </rPh>
    <rPh sb="6" eb="7">
      <t>ネン</t>
    </rPh>
    <phoneticPr fontId="1"/>
  </si>
  <si>
    <t>埼玉県学力・学習状況調査（4年）</t>
    <phoneticPr fontId="1"/>
  </si>
  <si>
    <t>教育相談日①　尿検査　</t>
    <rPh sb="7" eb="10">
      <t>ニョウケンサ</t>
    </rPh>
    <phoneticPr fontId="1"/>
  </si>
  <si>
    <t xml:space="preserve">尿検査　６校時：運動会係準備①  </t>
    <phoneticPr fontId="1"/>
  </si>
  <si>
    <t>読み聞かせ（高学年）</t>
    <rPh sb="0" eb="1">
      <t>ヨ</t>
    </rPh>
    <rPh sb="2" eb="3">
      <t>キ</t>
    </rPh>
    <rPh sb="6" eb="9">
      <t>コウガクネン</t>
    </rPh>
    <phoneticPr fontId="1"/>
  </si>
  <si>
    <t>心臓検診1，4年　</t>
    <rPh sb="0" eb="2">
      <t>シンゾウ</t>
    </rPh>
    <rPh sb="2" eb="4">
      <t>ケンシン</t>
    </rPh>
    <rPh sb="7" eb="8">
      <t>ネン</t>
    </rPh>
    <phoneticPr fontId="1"/>
  </si>
  <si>
    <r>
      <rPr>
        <u/>
        <sz val="6"/>
        <rFont val="ＭＳ 明朝"/>
        <family val="1"/>
        <charset val="128"/>
      </rPr>
      <t xml:space="preserve">５月の行事予定
</t>
    </r>
    <r>
      <rPr>
        <sz val="6"/>
        <rFont val="ＭＳ 明朝"/>
        <family val="1"/>
        <charset val="128"/>
      </rPr>
      <t xml:space="preserve">離任式
心臓検診（１・４年）
眼科検診（２・４年）
春季大運動会
６年プール清掃
</t>
    </r>
    <rPh sb="1" eb="2">
      <t>ツキ</t>
    </rPh>
    <rPh sb="3" eb="7">
      <t>ギョウジヨテイ</t>
    </rPh>
    <rPh sb="12" eb="14">
      <t>シンゾウ</t>
    </rPh>
    <rPh sb="14" eb="16">
      <t>ケンシン</t>
    </rPh>
    <rPh sb="20" eb="21">
      <t>ネン</t>
    </rPh>
    <rPh sb="23" eb="25">
      <t>ガンカ</t>
    </rPh>
    <rPh sb="25" eb="27">
      <t>ケンシン</t>
    </rPh>
    <rPh sb="31" eb="32">
      <t>ネン</t>
    </rPh>
    <rPh sb="41" eb="42">
      <t>ネン</t>
    </rPh>
    <rPh sb="45" eb="47">
      <t>セイソウ</t>
    </rPh>
    <rPh sb="48" eb="49">
      <t>ヒ</t>
    </rPh>
    <phoneticPr fontId="1"/>
  </si>
  <si>
    <r>
      <rPr>
        <u/>
        <sz val="6"/>
        <rFont val="ＭＳ 明朝"/>
        <family val="1"/>
        <charset val="128"/>
      </rPr>
      <t>４月の行事予定</t>
    </r>
    <r>
      <rPr>
        <sz val="6"/>
        <rFont val="ＭＳ 明朝"/>
        <family val="1"/>
        <charset val="128"/>
      </rPr>
      <t xml:space="preserve">
１学期始業式
入学式
１年生を迎える会
通学班会議・一斉下校
内科健診（全学年）
引き渡し訓練
大貫説明会</t>
    </r>
    <rPh sb="1" eb="2">
      <t>ツキ</t>
    </rPh>
    <rPh sb="3" eb="5">
      <t>ギョウジ</t>
    </rPh>
    <rPh sb="5" eb="7">
      <t>ヨテイ</t>
    </rPh>
    <rPh sb="9" eb="11">
      <t>ガッキ</t>
    </rPh>
    <rPh sb="11" eb="13">
      <t>シギョウ</t>
    </rPh>
    <rPh sb="13" eb="14">
      <t>シキ</t>
    </rPh>
    <rPh sb="15" eb="18">
      <t>ニュウガクシキ</t>
    </rPh>
    <rPh sb="39" eb="43">
      <t>ナイカケンシン</t>
    </rPh>
    <rPh sb="44" eb="47">
      <t>ゼンガクネン</t>
    </rPh>
    <rPh sb="56" eb="61">
      <t>オオヌキセツメイカイ</t>
    </rPh>
    <phoneticPr fontId="1"/>
  </si>
  <si>
    <t>尿２次検査</t>
    <rPh sb="0" eb="1">
      <t>ニョウ</t>
    </rPh>
    <rPh sb="2" eb="3">
      <t>ジ</t>
    </rPh>
    <rPh sb="3" eb="5">
      <t>ケンサ</t>
    </rPh>
    <phoneticPr fontId="1"/>
  </si>
  <si>
    <t>読み聞かせ中学年　たてわり遊び②</t>
    <rPh sb="13" eb="14">
      <t>アソ</t>
    </rPh>
    <phoneticPr fontId="1"/>
  </si>
  <si>
    <t>プール開き朝礼</t>
    <phoneticPr fontId="1"/>
  </si>
  <si>
    <t>児童集会②　</t>
    <phoneticPr fontId="1"/>
  </si>
  <si>
    <t>歯科健診(2・6年)　クラブ活動③</t>
    <rPh sb="0" eb="4">
      <t>シカケンシン</t>
    </rPh>
    <rPh sb="8" eb="9">
      <t>ネン</t>
    </rPh>
    <phoneticPr fontId="1"/>
  </si>
  <si>
    <t>読み聞かせ（高学年）</t>
    <rPh sb="6" eb="7">
      <t>タカ</t>
    </rPh>
    <rPh sb="7" eb="8">
      <t>ガク</t>
    </rPh>
    <rPh sb="8" eb="9">
      <t>ネン</t>
    </rPh>
    <phoneticPr fontId="1"/>
  </si>
  <si>
    <t xml:space="preserve">歯科健診(3・5年)　クラブ活動④ </t>
    <rPh sb="14" eb="16">
      <t>カツドウ</t>
    </rPh>
    <phoneticPr fontId="1"/>
  </si>
  <si>
    <t>読み聞かせ（中学年）</t>
    <rPh sb="6" eb="7">
      <t>チュウ</t>
    </rPh>
    <rPh sb="7" eb="9">
      <t>ガクネン</t>
    </rPh>
    <phoneticPr fontId="1"/>
  </si>
  <si>
    <r>
      <rPr>
        <u/>
        <sz val="6"/>
        <rFont val="ＭＳ 明朝"/>
        <family val="1"/>
        <charset val="128"/>
      </rPr>
      <t>６月の行事予定
大貫海浜学園</t>
    </r>
    <r>
      <rPr>
        <sz val="6"/>
        <rFont val="ＭＳ 明朝"/>
        <family val="1"/>
        <charset val="128"/>
      </rPr>
      <t xml:space="preserve">
歯科健診</t>
    </r>
    <rPh sb="1" eb="2">
      <t>ツキ</t>
    </rPh>
    <rPh sb="3" eb="7">
      <t>ギョウジヨテイ</t>
    </rPh>
    <rPh sb="8" eb="14">
      <t>オオヌキカイヒンガクエン</t>
    </rPh>
    <rPh sb="15" eb="19">
      <t>シカケンシン</t>
    </rPh>
    <phoneticPr fontId="1"/>
  </si>
  <si>
    <t>朝礼 　委員会活動④</t>
    <phoneticPr fontId="1"/>
  </si>
  <si>
    <t>特別日課４時間授業　親子清掃　　</t>
    <rPh sb="0" eb="2">
      <t>トクベツ</t>
    </rPh>
    <rPh sb="2" eb="4">
      <t>ニッカ</t>
    </rPh>
    <phoneticPr fontId="1"/>
  </si>
  <si>
    <r>
      <rPr>
        <u/>
        <sz val="6"/>
        <rFont val="ＭＳ 明朝"/>
        <family val="1"/>
        <charset val="128"/>
      </rPr>
      <t>７月の行事予定</t>
    </r>
    <r>
      <rPr>
        <sz val="6"/>
        <rFont val="ＭＳ 明朝"/>
        <family val="1"/>
        <charset val="128"/>
      </rPr>
      <t xml:space="preserve">
１学期終業式　個人面談（夏季休業中）
</t>
    </r>
    <rPh sb="1" eb="2">
      <t>ツキ</t>
    </rPh>
    <rPh sb="3" eb="5">
      <t>ギョウジ</t>
    </rPh>
    <rPh sb="5" eb="7">
      <t>ヨテイ</t>
    </rPh>
    <rPh sb="9" eb="11">
      <t>ガッキ</t>
    </rPh>
    <rPh sb="11" eb="14">
      <t>シュウギョウシキ</t>
    </rPh>
    <phoneticPr fontId="1"/>
  </si>
  <si>
    <t>【授業日:特日３時間】</t>
    <phoneticPr fontId="1"/>
  </si>
  <si>
    <t xml:space="preserve">【授業日:特日３時間】
</t>
    <phoneticPr fontId="1"/>
  </si>
  <si>
    <r>
      <rPr>
        <u/>
        <sz val="6"/>
        <rFont val="ＭＳ 明朝"/>
        <family val="1"/>
        <charset val="128"/>
      </rPr>
      <t>８月の行事予定</t>
    </r>
    <r>
      <rPr>
        <sz val="6"/>
        <rFont val="ＭＳ 明朝"/>
        <family val="1"/>
        <charset val="128"/>
      </rPr>
      <t xml:space="preserve">
２６日～２８日：</t>
    </r>
    <r>
      <rPr>
        <b/>
        <u val="double"/>
        <sz val="6"/>
        <rFont val="ＭＳ 明朝"/>
        <family val="1"/>
        <charset val="128"/>
      </rPr>
      <t>特別日課</t>
    </r>
    <r>
      <rPr>
        <sz val="6"/>
        <rFont val="ＭＳ 明朝"/>
        <family val="1"/>
        <charset val="128"/>
      </rPr>
      <t>３時間授業</t>
    </r>
    <rPh sb="1" eb="2">
      <t>ツキ</t>
    </rPh>
    <rPh sb="3" eb="5">
      <t>ギョウジ</t>
    </rPh>
    <rPh sb="5" eb="7">
      <t>ヨテイ</t>
    </rPh>
    <rPh sb="16" eb="18">
      <t>トクベツ</t>
    </rPh>
    <rPh sb="18" eb="20">
      <t>ニッカ</t>
    </rPh>
    <rPh sb="21" eb="23">
      <t>ジカン</t>
    </rPh>
    <rPh sb="23" eb="25">
      <t>ジュギョウ</t>
    </rPh>
    <phoneticPr fontId="1"/>
  </si>
  <si>
    <t>身体測定（な）修学旅行説明会</t>
    <rPh sb="7" eb="11">
      <t>シュウガクリョコウ</t>
    </rPh>
    <rPh sb="11" eb="14">
      <t>セツメイカイ</t>
    </rPh>
    <phoneticPr fontId="1"/>
  </si>
  <si>
    <t>クラブ活動⑤ 　</t>
    <phoneticPr fontId="1"/>
  </si>
  <si>
    <t>教育相談日③　</t>
    <phoneticPr fontId="1"/>
  </si>
  <si>
    <t>クラブ活動⑥　</t>
    <phoneticPr fontId="1"/>
  </si>
  <si>
    <t>読み聞かせ（中学年）</t>
    <rPh sb="6" eb="7">
      <t>ナカ</t>
    </rPh>
    <phoneticPr fontId="1"/>
  </si>
  <si>
    <t>読み聞かせ（低学年・なかよし）たてわり遊び④</t>
    <rPh sb="6" eb="7">
      <t>テイ</t>
    </rPh>
    <phoneticPr fontId="1"/>
  </si>
  <si>
    <t>教育相談日④　</t>
    <phoneticPr fontId="1"/>
  </si>
  <si>
    <t>月曜時間割</t>
    <rPh sb="0" eb="5">
      <t>ゲツヨウジカンワリ</t>
    </rPh>
    <phoneticPr fontId="1"/>
  </si>
  <si>
    <t>校内音楽会（児童）</t>
    <phoneticPr fontId="1"/>
  </si>
  <si>
    <t>読み聞かせ（中学年）たてわり遊び⑤</t>
    <rPh sb="0" eb="1">
      <t>ヨ</t>
    </rPh>
    <rPh sb="2" eb="3">
      <t>キ</t>
    </rPh>
    <rPh sb="6" eb="9">
      <t>チュウガクネン</t>
    </rPh>
    <rPh sb="14" eb="15">
      <t>アソ</t>
    </rPh>
    <phoneticPr fontId="1"/>
  </si>
  <si>
    <t>委員会活動⑦　</t>
    <phoneticPr fontId="1"/>
  </si>
  <si>
    <t>読み聞かせ（低学年・なかよし）</t>
    <rPh sb="6" eb="7">
      <t>テイ</t>
    </rPh>
    <phoneticPr fontId="1"/>
  </si>
  <si>
    <t>朝礼</t>
    <phoneticPr fontId="1"/>
  </si>
  <si>
    <t>臨時歯科健診（1・4年）13：00～</t>
    <rPh sb="0" eb="4">
      <t>リンジシカ</t>
    </rPh>
    <rPh sb="4" eb="6">
      <t>ケンシン</t>
    </rPh>
    <rPh sb="10" eb="11">
      <t>ネン</t>
    </rPh>
    <phoneticPr fontId="1"/>
  </si>
  <si>
    <t>臨時歯科健診（2・3・5・6年・な）13：00～　</t>
    <phoneticPr fontId="1"/>
  </si>
  <si>
    <t xml:space="preserve">読み聞かせ（高学年）たてわり遊び⑥　
</t>
    <rPh sb="0" eb="1">
      <t>ヨ</t>
    </rPh>
    <rPh sb="2" eb="3">
      <t>キ</t>
    </rPh>
    <rPh sb="6" eb="9">
      <t>コウガクネン</t>
    </rPh>
    <rPh sb="14" eb="15">
      <t>アソ</t>
    </rPh>
    <phoneticPr fontId="1"/>
  </si>
  <si>
    <t>教育相談日⑤　</t>
    <phoneticPr fontId="1"/>
  </si>
  <si>
    <t>読み聞かせ（中学年）</t>
    <rPh sb="0" eb="1">
      <t>ヨ</t>
    </rPh>
    <rPh sb="2" eb="3">
      <t>キ</t>
    </rPh>
    <rPh sb="6" eb="9">
      <t>チュウガクネン</t>
    </rPh>
    <phoneticPr fontId="1"/>
  </si>
  <si>
    <t>授業参観・懇談会（6年・なかよし）</t>
    <phoneticPr fontId="1"/>
  </si>
  <si>
    <r>
      <rPr>
        <u/>
        <sz val="6"/>
        <rFont val="ＭＳ 明朝"/>
        <family val="1"/>
        <charset val="128"/>
      </rPr>
      <t>１１月の行事予定</t>
    </r>
    <r>
      <rPr>
        <sz val="6"/>
        <rFont val="ＭＳ 明朝"/>
        <family val="1"/>
        <charset val="128"/>
      </rPr>
      <t xml:space="preserve">
修学旅行
</t>
    </r>
    <rPh sb="2" eb="3">
      <t>ツキ</t>
    </rPh>
    <rPh sb="4" eb="8">
      <t>ギョウジヨテイ</t>
    </rPh>
    <rPh sb="9" eb="11">
      <t>シュウガク</t>
    </rPh>
    <rPh sb="11" eb="13">
      <t>リョコウ</t>
    </rPh>
    <phoneticPr fontId="1"/>
  </si>
  <si>
    <t>授業参観・懇談会（5年）</t>
    <rPh sb="0" eb="4">
      <t>ジュギョウサンカン</t>
    </rPh>
    <rPh sb="5" eb="8">
      <t>コンダンカイ</t>
    </rPh>
    <phoneticPr fontId="1"/>
  </si>
  <si>
    <t xml:space="preserve">委員会活動⑧　
</t>
    <phoneticPr fontId="1"/>
  </si>
  <si>
    <t>児童集会④</t>
    <phoneticPr fontId="1"/>
  </si>
  <si>
    <t>読書　たてわり遊び⑦</t>
    <rPh sb="0" eb="2">
      <t>ドクショ</t>
    </rPh>
    <rPh sb="7" eb="8">
      <t>アソ</t>
    </rPh>
    <phoneticPr fontId="1"/>
  </si>
  <si>
    <t>教育相談日⑥</t>
    <phoneticPr fontId="1"/>
  </si>
  <si>
    <t xml:space="preserve">特別日課４時間授業　始業式　通学班会議
</t>
    <phoneticPr fontId="1"/>
  </si>
  <si>
    <t>教育相談日⑦　身体測定（な）</t>
    <phoneticPr fontId="1"/>
  </si>
  <si>
    <t>読み聞かせ（低学年・なかよし）</t>
    <phoneticPr fontId="1"/>
  </si>
  <si>
    <t>川口市研究委嘱発表会</t>
    <rPh sb="0" eb="3">
      <t>カワグチシ</t>
    </rPh>
    <rPh sb="3" eb="5">
      <t>ケンキュウ</t>
    </rPh>
    <rPh sb="5" eb="7">
      <t>イショク</t>
    </rPh>
    <rPh sb="7" eb="10">
      <t>ハッピョウカイ</t>
    </rPh>
    <phoneticPr fontId="1"/>
  </si>
  <si>
    <t xml:space="preserve">委員会活動⑩　
</t>
    <phoneticPr fontId="1"/>
  </si>
  <si>
    <t xml:space="preserve">読み聞かせ(中学年)   </t>
    <rPh sb="6" eb="7">
      <t>チュウ</t>
    </rPh>
    <phoneticPr fontId="1"/>
  </si>
  <si>
    <t>教育相談日⑧　</t>
    <phoneticPr fontId="1"/>
  </si>
  <si>
    <t>児童集会⑦</t>
    <phoneticPr fontId="1"/>
  </si>
  <si>
    <r>
      <rPr>
        <u/>
        <sz val="6"/>
        <rFont val="ＭＳ 明朝"/>
        <family val="1"/>
        <charset val="128"/>
      </rPr>
      <t>２月の行事予定</t>
    </r>
    <r>
      <rPr>
        <sz val="6"/>
        <rFont val="ＭＳ 明朝"/>
        <family val="1"/>
        <charset val="128"/>
      </rPr>
      <t xml:space="preserve">
６年音楽鑑賞教室</t>
    </r>
    <rPh sb="1" eb="2">
      <t>ガツ</t>
    </rPh>
    <rPh sb="3" eb="7">
      <t>ギョウジヨテイ</t>
    </rPh>
    <phoneticPr fontId="1"/>
  </si>
  <si>
    <t>授業参観・懇談会（4年）</t>
    <phoneticPr fontId="1"/>
  </si>
  <si>
    <t xml:space="preserve">委員会活動⑪（最終）
</t>
    <phoneticPr fontId="1"/>
  </si>
  <si>
    <t>教育相談日⑨</t>
    <phoneticPr fontId="1"/>
  </si>
  <si>
    <t>給食最終日
　</t>
    <phoneticPr fontId="1"/>
  </si>
  <si>
    <t>特別日課４時間授業　親子清掃　</t>
    <phoneticPr fontId="1"/>
  </si>
  <si>
    <t>特別日課４時間授業　 ６年臨時休業日　</t>
    <rPh sb="0" eb="2">
      <t>トクベツ</t>
    </rPh>
    <rPh sb="2" eb="4">
      <t>ニッカ</t>
    </rPh>
    <rPh sb="17" eb="18">
      <t>ヒ</t>
    </rPh>
    <phoneticPr fontId="1"/>
  </si>
  <si>
    <t>特別日課４時間授業　６年臨時休業日　修了式</t>
    <rPh sb="0" eb="2">
      <t>トクベツ</t>
    </rPh>
    <rPh sb="2" eb="4">
      <t>ニッカ</t>
    </rPh>
    <phoneticPr fontId="1"/>
  </si>
  <si>
    <t>給食開始　</t>
    <phoneticPr fontId="1"/>
  </si>
  <si>
    <t>身体測定（５・６年）</t>
    <rPh sb="0" eb="2">
      <t>シンタイ</t>
    </rPh>
    <rPh sb="2" eb="4">
      <t>ソクテイ</t>
    </rPh>
    <rPh sb="8" eb="9">
      <t>ネン</t>
    </rPh>
    <phoneticPr fontId="1"/>
  </si>
  <si>
    <t xml:space="preserve">身体測定（３・４年）委員会活動
</t>
    <rPh sb="0" eb="4">
      <t>シンタイソクテイ</t>
    </rPh>
    <rPh sb="8" eb="9">
      <t>ネン</t>
    </rPh>
    <phoneticPr fontId="1"/>
  </si>
  <si>
    <t>特別日課４時間授業　身体測定（５・６年）</t>
    <rPh sb="0" eb="2">
      <t>トクベツ</t>
    </rPh>
    <rPh sb="2" eb="4">
      <t>ニッカ</t>
    </rPh>
    <rPh sb="5" eb="7">
      <t>ジカン</t>
    </rPh>
    <rPh sb="7" eb="9">
      <t>ジュギョウ</t>
    </rPh>
    <rPh sb="10" eb="12">
      <t>シンタイ</t>
    </rPh>
    <rPh sb="12" eb="14">
      <t>ソクテイ</t>
    </rPh>
    <rPh sb="18" eb="19">
      <t>ネン</t>
    </rPh>
    <phoneticPr fontId="1"/>
  </si>
  <si>
    <t>特別日課　２～６年給食開始　１年４時間授業　身体測定（３・４年）
　　</t>
    <rPh sb="15" eb="16">
      <t>ネン</t>
    </rPh>
    <rPh sb="17" eb="19">
      <t>ジカン</t>
    </rPh>
    <rPh sb="19" eb="21">
      <t>ジュギョウ</t>
    </rPh>
    <rPh sb="22" eb="26">
      <t>シンタイソクテイ</t>
    </rPh>
    <rPh sb="30" eb="31">
      <t>ネン</t>
    </rPh>
    <phoneticPr fontId="1"/>
  </si>
  <si>
    <t>特別日課　給食開始　身体測定（５・６年）</t>
    <rPh sb="0" eb="4">
      <t>トクベツニッカ</t>
    </rPh>
    <phoneticPr fontId="1"/>
  </si>
  <si>
    <t>特別日課　身体測定（３・４年）委員会活動⑤</t>
    <rPh sb="0" eb="2">
      <t>トクベツ</t>
    </rPh>
    <rPh sb="2" eb="4">
      <t>ニッカ</t>
    </rPh>
    <rPh sb="5" eb="7">
      <t>シンタイ</t>
    </rPh>
    <rPh sb="7" eb="9">
      <t>ソクテイ</t>
    </rPh>
    <rPh sb="13" eb="14">
      <t>ネン</t>
    </rPh>
    <phoneticPr fontId="1"/>
  </si>
  <si>
    <t xml:space="preserve">特別日課　身体測定（１・２年）
</t>
    <rPh sb="0" eb="2">
      <t>トクベツ</t>
    </rPh>
    <rPh sb="2" eb="4">
      <t>ニッカ</t>
    </rPh>
    <rPh sb="5" eb="9">
      <t>シンタイソクテイ</t>
    </rPh>
    <rPh sb="13" eb="14">
      <t>ネン</t>
    </rPh>
    <phoneticPr fontId="1"/>
  </si>
  <si>
    <r>
      <rPr>
        <u/>
        <sz val="6"/>
        <rFont val="ＭＳ 明朝"/>
        <family val="1"/>
        <charset val="128"/>
      </rPr>
      <t>９月の行事予定</t>
    </r>
    <r>
      <rPr>
        <sz val="6"/>
        <rFont val="ＭＳ 明朝"/>
        <family val="1"/>
        <charset val="128"/>
      </rPr>
      <t xml:space="preserve">
通学班会議
修学旅行説明会
</t>
    </r>
    <rPh sb="1" eb="2">
      <t>ツキ</t>
    </rPh>
    <rPh sb="3" eb="7">
      <t>ギョウジヨテイ</t>
    </rPh>
    <rPh sb="8" eb="13">
      <t>ツウガクハンカイギ</t>
    </rPh>
    <rPh sb="14" eb="18">
      <t>シュウガクリョコウ</t>
    </rPh>
    <rPh sb="18" eb="21">
      <t>セツメイカイ</t>
    </rPh>
    <phoneticPr fontId="1"/>
  </si>
  <si>
    <r>
      <rPr>
        <u/>
        <sz val="6"/>
        <rFont val="ＭＳ 明朝"/>
        <family val="1"/>
        <charset val="128"/>
      </rPr>
      <t>１月の行事予定</t>
    </r>
    <r>
      <rPr>
        <sz val="6"/>
        <rFont val="ＭＳ 明朝"/>
        <family val="1"/>
        <charset val="128"/>
      </rPr>
      <t xml:space="preserve">
３学期始業式 通学班会議
入学説明会
学校公開日（16日）</t>
    </r>
    <rPh sb="1" eb="2">
      <t>ガツ</t>
    </rPh>
    <rPh sb="3" eb="7">
      <t>ギョウジヨテイ</t>
    </rPh>
    <rPh sb="9" eb="11">
      <t>ガッキ</t>
    </rPh>
    <rPh sb="11" eb="13">
      <t>シギョウ</t>
    </rPh>
    <rPh sb="13" eb="14">
      <t>シキ</t>
    </rPh>
    <rPh sb="15" eb="18">
      <t>ツウガクハン</t>
    </rPh>
    <rPh sb="18" eb="20">
      <t>カイギ</t>
    </rPh>
    <rPh sb="21" eb="23">
      <t>ニュウガク</t>
    </rPh>
    <rPh sb="23" eb="25">
      <t>セツメイ</t>
    </rPh>
    <rPh sb="25" eb="26">
      <t>カイ</t>
    </rPh>
    <rPh sb="27" eb="32">
      <t>ガッコウコウカイビ</t>
    </rPh>
    <rPh sb="35" eb="36">
      <t>ニチ</t>
    </rPh>
    <phoneticPr fontId="1"/>
  </si>
  <si>
    <r>
      <rPr>
        <u/>
        <sz val="6"/>
        <rFont val="ＭＳ 明朝"/>
        <family val="1"/>
        <charset val="128"/>
      </rPr>
      <t>１０月の行事予定</t>
    </r>
    <r>
      <rPr>
        <sz val="6"/>
        <rFont val="ＭＳ 明朝"/>
        <family val="1"/>
        <charset val="128"/>
      </rPr>
      <t xml:space="preserve">
就学時健康診断
校内音楽会
前期通知表受け渡し</t>
    </r>
    <rPh sb="2" eb="3">
      <t>ツキ</t>
    </rPh>
    <rPh sb="4" eb="6">
      <t>ギョウジ</t>
    </rPh>
    <rPh sb="6" eb="8">
      <t>ヨテイ</t>
    </rPh>
    <rPh sb="9" eb="11">
      <t>シュウガク</t>
    </rPh>
    <rPh sb="23" eb="29">
      <t>ゼンキツウチヒョウウ</t>
    </rPh>
    <rPh sb="30" eb="31">
      <t>ワタ</t>
    </rPh>
    <phoneticPr fontId="1"/>
  </si>
  <si>
    <t>児童虐待防止研修会（ブローハンさんと未來さん来校）</t>
    <rPh sb="0" eb="2">
      <t>ジドウ</t>
    </rPh>
    <rPh sb="2" eb="4">
      <t>ギャクタイ</t>
    </rPh>
    <rPh sb="4" eb="6">
      <t>ボウシ</t>
    </rPh>
    <rPh sb="6" eb="8">
      <t>ケンシュウ</t>
    </rPh>
    <rPh sb="8" eb="9">
      <t>カイ</t>
    </rPh>
    <rPh sb="18" eb="20">
      <t>ミライ</t>
    </rPh>
    <rPh sb="22" eb="24">
      <t>ライコウ</t>
    </rPh>
    <phoneticPr fontId="1"/>
  </si>
  <si>
    <t xml:space="preserve">教育相談日②　X線（対象者のみ）
</t>
    <rPh sb="8" eb="9">
      <t>セン</t>
    </rPh>
    <rPh sb="10" eb="13">
      <t>タイショウシャ</t>
    </rPh>
    <phoneticPr fontId="1"/>
  </si>
  <si>
    <t>４年プラネタリウム見学（午前）</t>
    <rPh sb="1" eb="2">
      <t>ネン</t>
    </rPh>
    <rPh sb="9" eb="11">
      <t>ケンガク</t>
    </rPh>
    <rPh sb="12" eb="14">
      <t>ゴゼン</t>
    </rPh>
    <phoneticPr fontId="1"/>
  </si>
  <si>
    <r>
      <rPr>
        <b/>
        <sz val="4"/>
        <rFont val="ＭＳ 明朝"/>
        <family val="1"/>
        <charset val="128"/>
      </rPr>
      <t>※お弁当の日？</t>
    </r>
    <r>
      <rPr>
        <sz val="4"/>
        <rFont val="ＭＳ 明朝"/>
        <family val="1"/>
        <charset val="128"/>
      </rPr>
      <t>　読み聞かせ（中学年）たてわり遊び⑧(お弁当の日)　学年会　ふれあいデー</t>
    </r>
    <rPh sb="2" eb="4">
      <t>ベントウ</t>
    </rPh>
    <rPh sb="5" eb="6">
      <t>ヒ</t>
    </rPh>
    <rPh sb="27" eb="29">
      <t>ベントウ</t>
    </rPh>
    <rPh sb="30" eb="31">
      <t>ヒ</t>
    </rPh>
    <phoneticPr fontId="1"/>
  </si>
  <si>
    <t>読み聞かせ（中学年）たてわり遊び⑧（お弁当の日）</t>
    <rPh sb="19" eb="21">
      <t>ベントウ</t>
    </rPh>
    <rPh sb="22" eb="23">
      <t>ヒ</t>
    </rPh>
    <phoneticPr fontId="1"/>
  </si>
  <si>
    <t>職員会議⑤（７月）倫理確立委員会③</t>
    <rPh sb="0" eb="2">
      <t>ショクイン</t>
    </rPh>
    <rPh sb="2" eb="4">
      <t>カイギ</t>
    </rPh>
    <rPh sb="7" eb="8">
      <t>ガツ</t>
    </rPh>
    <rPh sb="9" eb="11">
      <t>リンリ</t>
    </rPh>
    <rPh sb="11" eb="13">
      <t>カクリツ</t>
    </rPh>
    <rPh sb="13" eb="16">
      <t>イインカイ</t>
    </rPh>
    <phoneticPr fontId="1"/>
  </si>
  <si>
    <t>プール開き朝礼 校内研修</t>
    <rPh sb="8" eb="12">
      <t>コウナイケンシュウ</t>
    </rPh>
    <phoneticPr fontId="1"/>
  </si>
  <si>
    <t xml:space="preserve">月曜時間割
</t>
    <rPh sb="0" eb="5">
      <t>ゲツヨウジカンワリ</t>
    </rPh>
    <phoneticPr fontId="1"/>
  </si>
  <si>
    <r>
      <rPr>
        <sz val="4.5"/>
        <color rgb="FFFF0000"/>
        <rFont val="ＭＳ 明朝"/>
        <family val="1"/>
        <charset val="128"/>
      </rPr>
      <t>火曜時間割</t>
    </r>
    <r>
      <rPr>
        <sz val="4.5"/>
        <color rgb="FF0070C0"/>
        <rFont val="ＭＳ 明朝"/>
        <family val="1"/>
        <charset val="128"/>
      </rPr>
      <t>　授業参観・懇談会（2年）</t>
    </r>
    <r>
      <rPr>
        <sz val="4.5"/>
        <color theme="1"/>
        <rFont val="ＭＳ 明朝"/>
        <family val="1"/>
        <charset val="128"/>
      </rPr>
      <t>リフレッシュデー</t>
    </r>
    <phoneticPr fontId="1"/>
  </si>
  <si>
    <t>金曜時間割</t>
    <rPh sb="0" eb="5">
      <t>キンヨウジカンワリ</t>
    </rPh>
    <phoneticPr fontId="1"/>
  </si>
  <si>
    <t>木曜時間割特日6時間  運動会係準備②・前日準備 　</t>
    <rPh sb="0" eb="2">
      <t>モクヨウ</t>
    </rPh>
    <rPh sb="2" eb="5">
      <t>ジカンワリ</t>
    </rPh>
    <rPh sb="5" eb="7">
      <t>トクビ</t>
    </rPh>
    <rPh sb="8" eb="10">
      <t>ジカン</t>
    </rPh>
    <phoneticPr fontId="1"/>
  </si>
  <si>
    <t>木曜時間割特日6時間  運動会係準備②　</t>
    <rPh sb="0" eb="2">
      <t>モクヨウ</t>
    </rPh>
    <rPh sb="2" eb="5">
      <t>ジカンワリ</t>
    </rPh>
    <rPh sb="5" eb="7">
      <t>トクビ</t>
    </rPh>
    <rPh sb="8" eb="10">
      <t>ジカン</t>
    </rPh>
    <phoneticPr fontId="1"/>
  </si>
  <si>
    <r>
      <rPr>
        <u/>
        <sz val="6"/>
        <rFont val="ＭＳ 明朝"/>
        <family val="1"/>
        <charset val="128"/>
      </rPr>
      <t>１２月の行事予定</t>
    </r>
    <r>
      <rPr>
        <sz val="6"/>
        <rFont val="ＭＳ 明朝"/>
        <family val="1"/>
        <charset val="128"/>
      </rPr>
      <t xml:space="preserve">
５年芸術鑑賞教室
２学期終業式</t>
    </r>
    <rPh sb="2" eb="3">
      <t>ツキ</t>
    </rPh>
    <rPh sb="4" eb="6">
      <t>ギョウジ</t>
    </rPh>
    <rPh sb="6" eb="8">
      <t>ヨテイ</t>
    </rPh>
    <rPh sb="10" eb="11">
      <t>ネン</t>
    </rPh>
    <rPh sb="11" eb="17">
      <t>ゲイジュツカンショウキョウシツ</t>
    </rPh>
    <rPh sb="19" eb="21">
      <t>ガッキ</t>
    </rPh>
    <rPh sb="21" eb="24">
      <t>シュウギョウシキ</t>
    </rPh>
    <phoneticPr fontId="1"/>
  </si>
  <si>
    <r>
      <rPr>
        <b/>
        <u/>
        <sz val="8"/>
        <rFont val="ＭＳ 明朝"/>
        <family val="1"/>
        <charset val="128"/>
      </rPr>
      <t>朝</t>
    </r>
    <r>
      <rPr>
        <b/>
        <sz val="8"/>
        <rFont val="ＭＳ 明朝"/>
        <family val="1"/>
        <charset val="128"/>
      </rPr>
      <t>〇朝会や集会、読み聞かせ等がある日は、健康観察のみ行う。【8:15～8:20】　
　〇読み聞かせ（原則金曜日）がある</t>
    </r>
    <r>
      <rPr>
        <b/>
        <sz val="8"/>
        <color rgb="FFFF0000"/>
        <rFont val="ＭＳ 明朝"/>
        <family val="1"/>
        <charset val="128"/>
      </rPr>
      <t>ブロック学年</t>
    </r>
    <r>
      <rPr>
        <b/>
        <sz val="8"/>
        <rFont val="ＭＳ 明朝"/>
        <family val="1"/>
        <charset val="128"/>
      </rPr>
      <t>以外は、読書タイムとする。【8:25～8:</t>
    </r>
    <r>
      <rPr>
        <b/>
        <sz val="8"/>
        <color rgb="FFFF0000"/>
        <rFont val="ＭＳ 明朝"/>
        <family val="1"/>
        <charset val="128"/>
      </rPr>
      <t>40</t>
    </r>
    <r>
      <rPr>
        <b/>
        <sz val="8"/>
        <rFont val="ＭＳ 明朝"/>
        <family val="1"/>
        <charset val="128"/>
      </rPr>
      <t>】
　〇朝会、集会、読み聞かせ/読書、のびっこタイム等は時数カウントには含まない。【8:25～8:</t>
    </r>
    <r>
      <rPr>
        <b/>
        <sz val="8"/>
        <color rgb="FFFF0000"/>
        <rFont val="ＭＳ 明朝"/>
        <family val="1"/>
        <charset val="128"/>
      </rPr>
      <t>40</t>
    </r>
    <r>
      <rPr>
        <b/>
        <sz val="8"/>
        <rFont val="ＭＳ 明朝"/>
        <family val="1"/>
        <charset val="128"/>
      </rPr>
      <t xml:space="preserve">】
</t>
    </r>
    <r>
      <rPr>
        <b/>
        <u/>
        <sz val="8"/>
        <rFont val="ＭＳ 明朝"/>
        <family val="1"/>
        <charset val="128"/>
      </rPr>
      <t>放</t>
    </r>
    <r>
      <rPr>
        <b/>
        <sz val="8"/>
        <rFont val="ＭＳ 明朝"/>
        <family val="1"/>
        <charset val="128"/>
      </rPr>
      <t>〇月【15:2</t>
    </r>
    <r>
      <rPr>
        <b/>
        <sz val="8"/>
        <color rgb="FFFF0000"/>
        <rFont val="ＭＳ 明朝"/>
        <family val="1"/>
        <charset val="128"/>
      </rPr>
      <t>5</t>
    </r>
    <r>
      <rPr>
        <b/>
        <sz val="8"/>
        <rFont val="ＭＳ 明朝"/>
        <family val="1"/>
        <charset val="128"/>
      </rPr>
      <t>～】①学年主任会　②職員会議13　③プロジェクト　④生徒指導・特別支援委員会⑪　　〇火【16:1</t>
    </r>
    <r>
      <rPr>
        <b/>
        <sz val="8"/>
        <color rgb="FFFF0000"/>
        <rFont val="ＭＳ 明朝"/>
        <family val="1"/>
        <charset val="128"/>
      </rPr>
      <t>5</t>
    </r>
    <r>
      <rPr>
        <b/>
        <sz val="8"/>
        <rFont val="ＭＳ 明朝"/>
        <family val="1"/>
        <charset val="128"/>
      </rPr>
      <t>～】①研究推進委員会11　②③校内研修　　④ブロック研修　〇水【リフレッシュデー※会議や研修は入れない（ただし、ふれあいデーの週はなし）・教育相談⑨】　〇木　学年主任会【16:1</t>
    </r>
    <r>
      <rPr>
        <b/>
        <sz val="8"/>
        <color rgb="FFFF0000"/>
        <rFont val="ＭＳ 明朝"/>
        <family val="1"/>
        <charset val="128"/>
      </rPr>
      <t>5</t>
    </r>
    <r>
      <rPr>
        <b/>
        <sz val="8"/>
        <rFont val="ＭＳ 明朝"/>
        <family val="1"/>
        <charset val="128"/>
      </rPr>
      <t>～】職集　〇金【16:15～】①③④学年会　②部会</t>
    </r>
    <rPh sb="0" eb="1">
      <t>アサ</t>
    </rPh>
    <rPh sb="2" eb="4">
      <t>チョウカイ</t>
    </rPh>
    <rPh sb="5" eb="7">
      <t>シュウカイ</t>
    </rPh>
    <rPh sb="8" eb="9">
      <t>ヨ</t>
    </rPh>
    <rPh sb="10" eb="11">
      <t>キ</t>
    </rPh>
    <rPh sb="13" eb="14">
      <t>トウ</t>
    </rPh>
    <rPh sb="17" eb="18">
      <t>ヒ</t>
    </rPh>
    <rPh sb="20" eb="22">
      <t>ケンコウ</t>
    </rPh>
    <rPh sb="22" eb="24">
      <t>カンサツ</t>
    </rPh>
    <rPh sb="26" eb="27">
      <t>オコナ</t>
    </rPh>
    <rPh sb="44" eb="45">
      <t>ヨ</t>
    </rPh>
    <rPh sb="46" eb="47">
      <t>キ</t>
    </rPh>
    <rPh sb="50" eb="52">
      <t>ゲンソク</t>
    </rPh>
    <rPh sb="52" eb="55">
      <t>キンヨウビ</t>
    </rPh>
    <rPh sb="63" eb="65">
      <t>ガクネン</t>
    </rPh>
    <rPh sb="65" eb="67">
      <t>イガイ</t>
    </rPh>
    <rPh sb="69" eb="71">
      <t>ドクショ</t>
    </rPh>
    <rPh sb="92" eb="94">
      <t>チョウカイ</t>
    </rPh>
    <rPh sb="95" eb="97">
      <t>シュウカイ</t>
    </rPh>
    <rPh sb="98" eb="99">
      <t>ヨ</t>
    </rPh>
    <rPh sb="100" eb="101">
      <t>キ</t>
    </rPh>
    <rPh sb="104" eb="106">
      <t>ドクショ</t>
    </rPh>
    <rPh sb="114" eb="115">
      <t>トウ</t>
    </rPh>
    <rPh sb="116" eb="118">
      <t>ジスウ</t>
    </rPh>
    <rPh sb="124" eb="125">
      <t>フク</t>
    </rPh>
    <rPh sb="143" eb="144">
      <t>ツキ</t>
    </rPh>
    <rPh sb="153" eb="158">
      <t>ガクネンシュニンカイ</t>
    </rPh>
    <rPh sb="160" eb="162">
      <t>ショクイン</t>
    </rPh>
    <rPh sb="162" eb="164">
      <t>カイギ</t>
    </rPh>
    <rPh sb="176" eb="180">
      <t>セイトシドウ</t>
    </rPh>
    <rPh sb="181" eb="183">
      <t>トクベツ</t>
    </rPh>
    <rPh sb="183" eb="185">
      <t>シエン</t>
    </rPh>
    <rPh sb="185" eb="188">
      <t>イインカイ</t>
    </rPh>
    <rPh sb="192" eb="193">
      <t>ヒ</t>
    </rPh>
    <rPh sb="240" eb="242">
      <t>カイギ</t>
    </rPh>
    <rPh sb="243" eb="245">
      <t>ケンシュウ</t>
    </rPh>
    <rPh sb="246" eb="247">
      <t>イ</t>
    </rPh>
    <rPh sb="278" eb="280">
      <t>ガクネン</t>
    </rPh>
    <rPh sb="280" eb="282">
      <t>シュニン</t>
    </rPh>
    <rPh sb="282" eb="283">
      <t>カイ</t>
    </rPh>
    <rPh sb="291" eb="292">
      <t>ショク</t>
    </rPh>
    <rPh sb="292" eb="293">
      <t>シュウ</t>
    </rPh>
    <rPh sb="295" eb="296">
      <t>キン</t>
    </rPh>
    <rPh sb="307" eb="309">
      <t>ガクネン</t>
    </rPh>
    <rPh sb="309" eb="310">
      <t>カイ</t>
    </rPh>
    <rPh sb="312" eb="314">
      <t>ブカイ</t>
    </rPh>
    <phoneticPr fontId="1"/>
  </si>
  <si>
    <t>読み聞かせ（中学年）部会（職員会議１０月提案）　</t>
    <rPh sb="6" eb="7">
      <t>チュウ</t>
    </rPh>
    <rPh sb="7" eb="9">
      <t>ガクネン</t>
    </rPh>
    <phoneticPr fontId="1"/>
  </si>
  <si>
    <t>歯科健診(1・4・な）13：00～ 委員会活動③　</t>
    <rPh sb="0" eb="4">
      <t>シカケンシン</t>
    </rPh>
    <phoneticPr fontId="1"/>
  </si>
  <si>
    <t>特別日課４時間授業　終業式
　</t>
    <rPh sb="0" eb="2">
      <t>トクベツ</t>
    </rPh>
    <rPh sb="2" eb="4">
      <t>ニッカ</t>
    </rPh>
    <phoneticPr fontId="1"/>
  </si>
  <si>
    <t>４年プラネタリウム見学（午前）リフレッシュデー</t>
    <phoneticPr fontId="1"/>
  </si>
  <si>
    <t>【出勤日】職員会議⑦（１０月）学年会　教育課程報告　体育実技伝達</t>
    <phoneticPr fontId="1"/>
  </si>
  <si>
    <t>特別日課４時間授業　親子清掃　侵入者対応訓練   生徒指導・教育相談研修会　</t>
    <rPh sb="0" eb="2">
      <t>トクベツ</t>
    </rPh>
    <rPh sb="2" eb="4">
      <t>ニッカ</t>
    </rPh>
    <rPh sb="25" eb="29">
      <t>セイトシドウ</t>
    </rPh>
    <rPh sb="30" eb="32">
      <t>キョウイク</t>
    </rPh>
    <rPh sb="32" eb="34">
      <t>ソウダン</t>
    </rPh>
    <rPh sb="34" eb="37">
      <t>ケンシュウカイ</t>
    </rPh>
    <phoneticPr fontId="1"/>
  </si>
  <si>
    <t>読書　眼科検診（2・4年）埼玉県学力・学習状況調査（6年）学年会</t>
    <rPh sb="0" eb="2">
      <t>ドクショ</t>
    </rPh>
    <rPh sb="3" eb="7">
      <t>ガンカケンシン</t>
    </rPh>
    <rPh sb="11" eb="12">
      <t>ネン</t>
    </rPh>
    <phoneticPr fontId="1"/>
  </si>
  <si>
    <t>読書　眼科検診（2・4年）埼玉県学力・学習状況調査（6年）</t>
    <rPh sb="0" eb="2">
      <t>ドクショ</t>
    </rPh>
    <rPh sb="3" eb="7">
      <t>ガンカケンシン</t>
    </rPh>
    <rPh sb="11" eb="12">
      <t>ネン</t>
    </rPh>
    <phoneticPr fontId="1"/>
  </si>
  <si>
    <r>
      <rPr>
        <sz val="6"/>
        <rFont val="ＭＳ 明朝"/>
        <family val="1"/>
        <charset val="128"/>
      </rPr>
      <t>色覚検査 クラブ活動②　</t>
    </r>
    <r>
      <rPr>
        <sz val="6"/>
        <color theme="1"/>
        <rFont val="ＭＳ 明朝"/>
        <family val="1"/>
        <charset val="128"/>
      </rPr>
      <t xml:space="preserve">職集
</t>
    </r>
    <phoneticPr fontId="1"/>
  </si>
  <si>
    <t>特別日課　１年給食開始　身体測定（１年）授業参観・懇談会（６年）</t>
    <rPh sb="0" eb="2">
      <t>トクベツ</t>
    </rPh>
    <rPh sb="2" eb="4">
      <t>ニッカ</t>
    </rPh>
    <rPh sb="12" eb="16">
      <t>シンタイソクテイ</t>
    </rPh>
    <rPh sb="18" eb="19">
      <t>ネン</t>
    </rPh>
    <phoneticPr fontId="1"/>
  </si>
  <si>
    <t>体育朝会①  内科検診２・４・６年　授業参観・懇談会（１年）</t>
    <phoneticPr fontId="1"/>
  </si>
  <si>
    <t>授業参観・懇談会（４年）　</t>
    <phoneticPr fontId="1"/>
  </si>
  <si>
    <r>
      <rPr>
        <sz val="10"/>
        <rFont val="ＭＳ 明朝"/>
        <family val="1"/>
        <charset val="128"/>
      </rPr>
      <t>振替休業日</t>
    </r>
    <r>
      <rPr>
        <sz val="4.5"/>
        <rFont val="ＭＳ 明朝"/>
        <family val="1"/>
        <charset val="128"/>
      </rPr>
      <t xml:space="preserve">
</t>
    </r>
    <rPh sb="0" eb="5">
      <t>フリカエキュウギョウビ</t>
    </rPh>
    <phoneticPr fontId="1"/>
  </si>
  <si>
    <t>委員会活動⑥　特別日課（～７日）</t>
    <phoneticPr fontId="1"/>
  </si>
  <si>
    <t>朝礼　授業参観・懇談会（２年）</t>
    <phoneticPr fontId="1"/>
  </si>
  <si>
    <t>朝礼　授業参観・懇談会（1年）</t>
    <rPh sb="13" eb="14">
      <t>ネン</t>
    </rPh>
    <phoneticPr fontId="1"/>
  </si>
  <si>
    <t>月曜日課　授業参観・懇談会（3年）</t>
    <rPh sb="0" eb="4">
      <t>ゲツヨウニッカ</t>
    </rPh>
    <phoneticPr fontId="1"/>
  </si>
  <si>
    <t xml:space="preserve">６年修学旅行  </t>
    <phoneticPr fontId="1"/>
  </si>
  <si>
    <t xml:space="preserve">６年修学旅行　
</t>
    <rPh sb="1" eb="2">
      <t>ネン</t>
    </rPh>
    <rPh sb="2" eb="4">
      <t>シュウガク</t>
    </rPh>
    <rPh sb="4" eb="6">
      <t>リョコウ</t>
    </rPh>
    <phoneticPr fontId="1"/>
  </si>
  <si>
    <r>
      <t>読書　</t>
    </r>
    <r>
      <rPr>
        <sz val="8"/>
        <rFont val="ＭＳ 明朝"/>
        <family val="1"/>
        <charset val="128"/>
      </rPr>
      <t>前期通知表受け渡し</t>
    </r>
    <rPh sb="0" eb="2">
      <t>ドクショ</t>
    </rPh>
    <rPh sb="3" eb="5">
      <t>ゼンキ</t>
    </rPh>
    <rPh sb="5" eb="8">
      <t>ツウチヒョウ</t>
    </rPh>
    <rPh sb="8" eb="9">
      <t>ウ</t>
    </rPh>
    <rPh sb="10" eb="11">
      <t>ワタ</t>
    </rPh>
    <phoneticPr fontId="1"/>
  </si>
  <si>
    <t>５年大貫海浜学園　</t>
    <rPh sb="1" eb="2">
      <t>ネン</t>
    </rPh>
    <rPh sb="2" eb="4">
      <t>オオヌキ</t>
    </rPh>
    <rPh sb="4" eb="8">
      <t>カイヒンガクエン</t>
    </rPh>
    <phoneticPr fontId="1"/>
  </si>
  <si>
    <t>体育朝会②(スローガン発表)　視力検査（な・欠）　</t>
    <rPh sb="0" eb="2">
      <t>タイイク</t>
    </rPh>
    <rPh sb="2" eb="4">
      <t>チョウカイ</t>
    </rPh>
    <rPh sb="11" eb="13">
      <t>ハッピョウ</t>
    </rPh>
    <rPh sb="15" eb="17">
      <t>シリョク</t>
    </rPh>
    <rPh sb="17" eb="19">
      <t>ケンサ</t>
    </rPh>
    <rPh sb="22" eb="23">
      <t>ケツ</t>
    </rPh>
    <phoneticPr fontId="1"/>
  </si>
  <si>
    <t>読み聞かせ（低学年・なかよし）５年大貫海浜学園　　</t>
    <phoneticPr fontId="1"/>
  </si>
  <si>
    <t xml:space="preserve">１年４時間授業　身体測定（2年・な）授業参観・懇談会（４年）
</t>
    <rPh sb="1" eb="2">
      <t>ネン</t>
    </rPh>
    <rPh sb="3" eb="5">
      <t>ジカン</t>
    </rPh>
    <rPh sb="5" eb="7">
      <t>ジュギョウ</t>
    </rPh>
    <rPh sb="8" eb="12">
      <t>シンタイソクテイ</t>
    </rPh>
    <rPh sb="14" eb="15">
      <t>ネン</t>
    </rPh>
    <phoneticPr fontId="1"/>
  </si>
  <si>
    <t xml:space="preserve">色覚検査 クラブ活動②
</t>
    <phoneticPr fontId="1"/>
  </si>
  <si>
    <t>聴力検査（５年）　授業参観・懇談会（3年）</t>
    <rPh sb="0" eb="4">
      <t>チョウリョクケンサ</t>
    </rPh>
    <rPh sb="6" eb="7">
      <t>ネン</t>
    </rPh>
    <rPh sb="9" eb="13">
      <t>ジュギョウサンカン</t>
    </rPh>
    <rPh sb="14" eb="17">
      <t>コンダンカイ</t>
    </rPh>
    <rPh sb="19" eb="20">
      <t>ネン</t>
    </rPh>
    <phoneticPr fontId="1"/>
  </si>
  <si>
    <t>読書　内科検診な・1・3・5年　授業参観・懇談会（２年）</t>
    <rPh sb="0" eb="2">
      <t>ドクショ</t>
    </rPh>
    <rPh sb="3" eb="7">
      <t>ナイカケンシン</t>
    </rPh>
    <rPh sb="14" eb="15">
      <t>ネン</t>
    </rPh>
    <phoneticPr fontId="1"/>
  </si>
  <si>
    <t>児童集会③　</t>
    <phoneticPr fontId="1"/>
  </si>
  <si>
    <t xml:space="preserve">５年芸術鑑賞教室　給食最終日
</t>
    <rPh sb="9" eb="11">
      <t>キュウショク</t>
    </rPh>
    <rPh sb="11" eb="14">
      <t>サイシュウビ</t>
    </rPh>
    <phoneticPr fontId="1"/>
  </si>
  <si>
    <t>火曜時間割　授業参観・懇談会（2年）</t>
    <rPh sb="0" eb="5">
      <t>カヨウジカンワリ</t>
    </rPh>
    <phoneticPr fontId="1"/>
  </si>
  <si>
    <t>特別日課　授業参観・懇談会（５年）</t>
    <rPh sb="0" eb="2">
      <t>トクベツ</t>
    </rPh>
    <rPh sb="2" eb="4">
      <t>ニッカ</t>
    </rPh>
    <phoneticPr fontId="1"/>
  </si>
  <si>
    <t>読み聞かせ（低学年・なかよし）授業参観・懇談会（１年）</t>
    <rPh sb="0" eb="1">
      <t>ヨ</t>
    </rPh>
    <rPh sb="2" eb="3">
      <t>キ</t>
    </rPh>
    <rPh sb="6" eb="9">
      <t>テイガクネン</t>
    </rPh>
    <phoneticPr fontId="1"/>
  </si>
  <si>
    <t>月曜時間割　引き渡し訓練　視力検査（６年再）</t>
    <rPh sb="0" eb="5">
      <t>ゲツヨウジカンワリ</t>
    </rPh>
    <rPh sb="6" eb="7">
      <t>ヒ</t>
    </rPh>
    <rPh sb="8" eb="9">
      <t>ワタ</t>
    </rPh>
    <rPh sb="10" eb="12">
      <t>クンレン</t>
    </rPh>
    <rPh sb="13" eb="15">
      <t>シリョク</t>
    </rPh>
    <rPh sb="15" eb="17">
      <t>ケンサ</t>
    </rPh>
    <rPh sb="19" eb="20">
      <t>ネン</t>
    </rPh>
    <rPh sb="20" eb="21">
      <t>サイ</t>
    </rPh>
    <phoneticPr fontId="1"/>
  </si>
  <si>
    <t>個人面談⑥</t>
  </si>
  <si>
    <t>教育課程研究協議会　個人面談⑤</t>
    <phoneticPr fontId="1"/>
  </si>
  <si>
    <t>休みの日</t>
    <rPh sb="0" eb="1">
      <t>ヤス</t>
    </rPh>
    <rPh sb="3" eb="4">
      <t>ヒ</t>
    </rPh>
    <phoneticPr fontId="1"/>
  </si>
  <si>
    <r>
      <rPr>
        <sz val="4.5"/>
        <color rgb="FF00B050"/>
        <rFont val="ＭＳ 明朝"/>
        <family val="1"/>
        <charset val="128"/>
      </rPr>
      <t>体育朝会③</t>
    </r>
    <r>
      <rPr>
        <sz val="4.5"/>
        <rFont val="ＭＳ 明朝"/>
        <family val="1"/>
        <charset val="128"/>
      </rPr>
      <t>　耳鼻科検診（3年全　5年抽出）13：30～　校内研修（救命救急講習・保健関係）</t>
    </r>
    <rPh sb="0" eb="2">
      <t>タイイク</t>
    </rPh>
    <rPh sb="2" eb="4">
      <t>チョウカイ</t>
    </rPh>
    <rPh sb="6" eb="9">
      <t>ジビカ</t>
    </rPh>
    <rPh sb="9" eb="11">
      <t>ケンシン</t>
    </rPh>
    <rPh sb="13" eb="14">
      <t>ネン</t>
    </rPh>
    <rPh sb="14" eb="15">
      <t>ゼン</t>
    </rPh>
    <rPh sb="17" eb="18">
      <t>ネン</t>
    </rPh>
    <rPh sb="18" eb="20">
      <t>チュウシュツ</t>
    </rPh>
    <phoneticPr fontId="1"/>
  </si>
  <si>
    <t>体育朝会③　耳鼻科検診３年全員・5年抽出</t>
    <rPh sb="0" eb="2">
      <t>タイイク</t>
    </rPh>
    <rPh sb="2" eb="4">
      <t>チョウカイ</t>
    </rPh>
    <rPh sb="6" eb="11">
      <t>ジビカケンシン</t>
    </rPh>
    <rPh sb="12" eb="13">
      <t>ネン</t>
    </rPh>
    <rPh sb="13" eb="15">
      <t>ゼンイン</t>
    </rPh>
    <rPh sb="17" eb="18">
      <t>ネン</t>
    </rPh>
    <rPh sb="18" eb="20">
      <t>チュウシュツ</t>
    </rPh>
    <phoneticPr fontId="1"/>
  </si>
  <si>
    <t>避難訓練　聴力検査（２年）授業参観・懇談会（５年・なかよし）大貫説明会　部 会（職会7月分）</t>
    <rPh sb="0" eb="4">
      <t>ヒナンクンレン</t>
    </rPh>
    <rPh sb="30" eb="32">
      <t>オオヌキ</t>
    </rPh>
    <rPh sb="32" eb="35">
      <t>セツメイカイ</t>
    </rPh>
    <phoneticPr fontId="1"/>
  </si>
  <si>
    <t>読書　視力検査（２年再） 部 会（職会９月分）埼玉県学力・学習状況調査（5年）</t>
    <rPh sb="0" eb="2">
      <t>ドクショ</t>
    </rPh>
    <rPh sb="3" eb="7">
      <t>シリョクケンサ</t>
    </rPh>
    <rPh sb="9" eb="10">
      <t>ネン</t>
    </rPh>
    <rPh sb="10" eb="11">
      <t>サイ</t>
    </rPh>
    <rPh sb="23" eb="26">
      <t>サイタマケン</t>
    </rPh>
    <rPh sb="26" eb="28">
      <t>ガクリョク</t>
    </rPh>
    <rPh sb="29" eb="35">
      <t>ガクシュウジョウキョウチョウサ</t>
    </rPh>
    <rPh sb="37" eb="38">
      <t>ネン</t>
    </rPh>
    <phoneticPr fontId="1"/>
  </si>
  <si>
    <t>読み聞かせ（高学年）学年会　ふれあいデー　</t>
    <rPh sb="0" eb="1">
      <t>ヨ</t>
    </rPh>
    <rPh sb="2" eb="3">
      <t>キ</t>
    </rPh>
    <rPh sb="6" eb="9">
      <t>コウガクネン</t>
    </rPh>
    <rPh sb="10" eb="12">
      <t>ガクネン</t>
    </rPh>
    <rPh sb="12" eb="13">
      <t>カイ</t>
    </rPh>
    <phoneticPr fontId="1"/>
  </si>
  <si>
    <t>読み聞かせ中学年　たてわり遊び②　 部会（職員会議10月）</t>
    <rPh sb="13" eb="14">
      <t>アソ</t>
    </rPh>
    <phoneticPr fontId="1"/>
  </si>
  <si>
    <r>
      <rPr>
        <u/>
        <sz val="6"/>
        <rFont val="ＭＳ 明朝"/>
        <family val="1"/>
        <charset val="128"/>
      </rPr>
      <t xml:space="preserve">５月の行事予定
</t>
    </r>
    <r>
      <rPr>
        <sz val="6"/>
        <rFont val="ＭＳ 明朝"/>
        <family val="1"/>
        <charset val="128"/>
      </rPr>
      <t>離任式
心臓検診（１・４年）
眼科検診（２・４年）
春季大運動会
+F34教育実習（１名）青学より
教育実習生　中田さん</t>
    </r>
    <rPh sb="1" eb="2">
      <t>ツキ</t>
    </rPh>
    <rPh sb="3" eb="7">
      <t>ギョウジヨテイ</t>
    </rPh>
    <rPh sb="12" eb="14">
      <t>シンゾウ</t>
    </rPh>
    <rPh sb="14" eb="16">
      <t>ケンシン</t>
    </rPh>
    <rPh sb="20" eb="21">
      <t>ネン</t>
    </rPh>
    <rPh sb="23" eb="25">
      <t>ガンカ</t>
    </rPh>
    <rPh sb="25" eb="27">
      <t>ケンシン</t>
    </rPh>
    <rPh sb="31" eb="32">
      <t>ネン</t>
    </rPh>
    <rPh sb="53" eb="55">
      <t>アオガク</t>
    </rPh>
    <rPh sb="58" eb="63">
      <t>キョウイクジッシュウセイ</t>
    </rPh>
    <rPh sb="64" eb="66">
      <t>ナカタ</t>
    </rPh>
    <phoneticPr fontId="1"/>
  </si>
  <si>
    <r>
      <rPr>
        <u/>
        <sz val="6"/>
        <rFont val="ＭＳ 明朝"/>
        <family val="1"/>
        <charset val="128"/>
      </rPr>
      <t>４月の行事予定</t>
    </r>
    <r>
      <rPr>
        <sz val="6"/>
        <rFont val="ＭＳ 明朝"/>
        <family val="1"/>
        <charset val="128"/>
      </rPr>
      <t xml:space="preserve">
１学期始業式
入学式
１年生を迎える会
通学班会議・一斉下校
内科健診（全学年）
大貫説明会６年プール清掃
引き渡し訓練
（施設利用団体連絡会）</t>
    </r>
    <rPh sb="1" eb="2">
      <t>ツキ</t>
    </rPh>
    <rPh sb="3" eb="5">
      <t>ギョウジ</t>
    </rPh>
    <rPh sb="5" eb="7">
      <t>ヨテイ</t>
    </rPh>
    <rPh sb="9" eb="11">
      <t>ガッキ</t>
    </rPh>
    <rPh sb="11" eb="13">
      <t>シギョウ</t>
    </rPh>
    <rPh sb="13" eb="14">
      <t>シキ</t>
    </rPh>
    <rPh sb="15" eb="18">
      <t>ニュウガクシキ</t>
    </rPh>
    <rPh sb="39" eb="43">
      <t>ナイカケンシン</t>
    </rPh>
    <rPh sb="44" eb="47">
      <t>ゼンガクネン</t>
    </rPh>
    <rPh sb="49" eb="54">
      <t>オオヌキセツメイカイ</t>
    </rPh>
    <rPh sb="71" eb="73">
      <t>シセツ</t>
    </rPh>
    <rPh sb="73" eb="75">
      <t>リヨウ</t>
    </rPh>
    <rPh sb="75" eb="77">
      <t>ダンタイ</t>
    </rPh>
    <rPh sb="77" eb="79">
      <t>レンラク</t>
    </rPh>
    <phoneticPr fontId="1"/>
  </si>
  <si>
    <t xml:space="preserve">特別日課　登校指導　身体測定（１・２年）職員会議⑧（11月）倫理確立委員会⑤
</t>
    <rPh sb="0" eb="2">
      <t>トクベツ</t>
    </rPh>
    <rPh sb="2" eb="4">
      <t>ニッカ</t>
    </rPh>
    <rPh sb="5" eb="9">
      <t>トウコウシドウ</t>
    </rPh>
    <rPh sb="10" eb="14">
      <t>シンタイソクテイ</t>
    </rPh>
    <rPh sb="18" eb="19">
      <t>ネン</t>
    </rPh>
    <phoneticPr fontId="1"/>
  </si>
  <si>
    <t>身体測定（な）学年会
修学旅行説明会</t>
    <rPh sb="7" eb="9">
      <t>ガクネン</t>
    </rPh>
    <rPh sb="9" eb="10">
      <t>カイ</t>
    </rPh>
    <rPh sb="11" eb="15">
      <t>シュウガクリョコウ</t>
    </rPh>
    <rPh sb="15" eb="18">
      <t>セツメイカイ</t>
    </rPh>
    <phoneticPr fontId="1"/>
  </si>
  <si>
    <t xml:space="preserve">読み聞かせ（高学年）たてわり遊び⑥　部会（職会2月分）
</t>
    <rPh sb="0" eb="1">
      <t>ヨ</t>
    </rPh>
    <rPh sb="2" eb="3">
      <t>キ</t>
    </rPh>
    <rPh sb="6" eb="9">
      <t>コウガクネン</t>
    </rPh>
    <rPh sb="14" eb="15">
      <t>アソ</t>
    </rPh>
    <phoneticPr fontId="1"/>
  </si>
  <si>
    <t>読書　たてわり遊び⑦　部会（職会3月提案）</t>
    <rPh sb="0" eb="2">
      <t>ドクショ</t>
    </rPh>
    <rPh sb="7" eb="8">
      <t>アソ</t>
    </rPh>
    <phoneticPr fontId="1"/>
  </si>
  <si>
    <t>読み聞かせ（中学年）産業医②　学年会　ふれあいデー</t>
    <rPh sb="0" eb="1">
      <t>ヨ</t>
    </rPh>
    <rPh sb="2" eb="3">
      <t>キ</t>
    </rPh>
    <rPh sb="6" eb="9">
      <t>チュウガクネン</t>
    </rPh>
    <rPh sb="10" eb="13">
      <t>サンギョウイ</t>
    </rPh>
    <phoneticPr fontId="1"/>
  </si>
  <si>
    <t>児童集会⑥　身体測定（１・２年）校内研修　</t>
    <rPh sb="0" eb="4">
      <t>ジドウシュウカイ</t>
    </rPh>
    <rPh sb="16" eb="20">
      <t>コウナイケンシュウ</t>
    </rPh>
    <phoneticPr fontId="1"/>
  </si>
  <si>
    <t>読み聞かせ（高学年）　
　</t>
    <phoneticPr fontId="1"/>
  </si>
  <si>
    <r>
      <rPr>
        <u/>
        <sz val="6"/>
        <rFont val="ＭＳ 明朝"/>
        <family val="1"/>
        <charset val="128"/>
      </rPr>
      <t>１２月の行事予定</t>
    </r>
    <r>
      <rPr>
        <sz val="6"/>
        <rFont val="ＭＳ 明朝"/>
        <family val="1"/>
        <charset val="128"/>
      </rPr>
      <t xml:space="preserve">
２学期終業式
５年芸術鑑賞教室（午前）
地域学校保健委員会</t>
    </r>
    <rPh sb="2" eb="3">
      <t>ツキ</t>
    </rPh>
    <rPh sb="4" eb="6">
      <t>ギョウジ</t>
    </rPh>
    <rPh sb="6" eb="8">
      <t>ヨテイ</t>
    </rPh>
    <rPh sb="10" eb="12">
      <t>ガッキ</t>
    </rPh>
    <rPh sb="12" eb="15">
      <t>シュウギョウシキ</t>
    </rPh>
    <rPh sb="29" eb="38">
      <t>チイキガッコウホケンイインカイ</t>
    </rPh>
    <phoneticPr fontId="1"/>
  </si>
  <si>
    <t>学年主任会　職集</t>
    <rPh sb="0" eb="2">
      <t>ガクネン</t>
    </rPh>
    <rPh sb="2" eb="4">
      <t>シュニン</t>
    </rPh>
    <rPh sb="4" eb="5">
      <t>カイ</t>
    </rPh>
    <rPh sb="6" eb="7">
      <t>ショク</t>
    </rPh>
    <rPh sb="7" eb="8">
      <t>シュウ</t>
    </rPh>
    <phoneticPr fontId="1"/>
  </si>
  <si>
    <t>読み聞かせ（高学年）
　</t>
    <phoneticPr fontId="1"/>
  </si>
  <si>
    <t>学年会</t>
    <rPh sb="0" eb="2">
      <t>ガクネン</t>
    </rPh>
    <rPh sb="2" eb="3">
      <t>カイ</t>
    </rPh>
    <phoneticPr fontId="1"/>
  </si>
  <si>
    <t xml:space="preserve">委員会活動⑩　主任会（３月分）職集
</t>
    <rPh sb="7" eb="9">
      <t>シュニン</t>
    </rPh>
    <rPh sb="9" eb="10">
      <t>カイ</t>
    </rPh>
    <rPh sb="12" eb="13">
      <t>ガツ</t>
    </rPh>
    <rPh sb="13" eb="14">
      <t>ブン</t>
    </rPh>
    <phoneticPr fontId="1"/>
  </si>
  <si>
    <t xml:space="preserve">読み聞かせ（低学年・なかよし）たてわり遊び③  </t>
    <rPh sb="0" eb="1">
      <t>ヨ</t>
    </rPh>
    <rPh sb="2" eb="3">
      <t>キ</t>
    </rPh>
    <rPh sb="6" eb="9">
      <t>テイガクネン</t>
    </rPh>
    <rPh sb="19" eb="20">
      <t>アソ</t>
    </rPh>
    <phoneticPr fontId="1"/>
  </si>
  <si>
    <t>読み聞かせ（低学年・なかよし）たてわり遊び③　産業医面談①　学年会</t>
    <rPh sb="0" eb="1">
      <t>ヨ</t>
    </rPh>
    <rPh sb="2" eb="3">
      <t>キ</t>
    </rPh>
    <rPh sb="6" eb="9">
      <t>テイガクネン</t>
    </rPh>
    <rPh sb="19" eb="20">
      <t>アソ</t>
    </rPh>
    <rPh sb="23" eb="26">
      <t>サンギョウイ</t>
    </rPh>
    <rPh sb="26" eb="28">
      <t>メンダン</t>
    </rPh>
    <rPh sb="30" eb="32">
      <t>ガクネン</t>
    </rPh>
    <rPh sb="32" eb="33">
      <t>カイ</t>
    </rPh>
    <phoneticPr fontId="1"/>
  </si>
  <si>
    <t>聴力検査（１年）全国学力学習状況調査６年①（国・算）職員作業　職集　</t>
    <rPh sb="26" eb="30">
      <t>ショクインサギョウ</t>
    </rPh>
    <phoneticPr fontId="1"/>
  </si>
  <si>
    <r>
      <t>体育朝会④　</t>
    </r>
    <r>
      <rPr>
        <sz val="6"/>
        <rFont val="ＭＳ 明朝"/>
        <family val="1"/>
        <charset val="128"/>
      </rPr>
      <t>ブロック研修</t>
    </r>
    <rPh sb="0" eb="2">
      <t>タイイク</t>
    </rPh>
    <rPh sb="10" eb="12">
      <t>ケンシュウ</t>
    </rPh>
    <phoneticPr fontId="1"/>
  </si>
  <si>
    <r>
      <t>体育朝会⑤　</t>
    </r>
    <r>
      <rPr>
        <sz val="6"/>
        <rFont val="ＭＳ 明朝"/>
        <family val="1"/>
        <charset val="128"/>
      </rPr>
      <t>ブロック研修</t>
    </r>
    <rPh sb="0" eb="4">
      <t>タイイクチョウカイ</t>
    </rPh>
    <rPh sb="10" eb="12">
      <t>ケンシュウ</t>
    </rPh>
    <phoneticPr fontId="1"/>
  </si>
  <si>
    <r>
      <rPr>
        <sz val="6"/>
        <color rgb="FF00B050"/>
        <rFont val="ＭＳ 明朝"/>
        <family val="1"/>
        <charset val="128"/>
      </rPr>
      <t>体育朝会⑥</t>
    </r>
    <r>
      <rPr>
        <sz val="6"/>
        <rFont val="ＭＳ 明朝"/>
        <family val="1"/>
        <charset val="128"/>
      </rPr>
      <t>　研究推進委員会④</t>
    </r>
    <rPh sb="0" eb="4">
      <t>タイイクチョウカイ</t>
    </rPh>
    <phoneticPr fontId="1"/>
  </si>
  <si>
    <r>
      <rPr>
        <b/>
        <sz val="6"/>
        <color rgb="FF00B050"/>
        <rFont val="ＭＳ 明朝"/>
        <family val="1"/>
        <charset val="128"/>
      </rPr>
      <t>体育朝会⑦</t>
    </r>
    <r>
      <rPr>
        <b/>
        <sz val="6"/>
        <rFont val="ＭＳ 明朝"/>
        <family val="1"/>
        <charset val="128"/>
      </rPr>
      <t>　校内研修　</t>
    </r>
    <rPh sb="0" eb="4">
      <t>タイイクチョウカイ</t>
    </rPh>
    <rPh sb="6" eb="10">
      <t>コウナイケンシュウ</t>
    </rPh>
    <phoneticPr fontId="1"/>
  </si>
  <si>
    <r>
      <t>体育朝会⑨　</t>
    </r>
    <r>
      <rPr>
        <sz val="6"/>
        <rFont val="ＭＳ 明朝"/>
        <family val="1"/>
        <charset val="128"/>
      </rPr>
      <t>校内研修</t>
    </r>
    <rPh sb="0" eb="2">
      <t>タイイク</t>
    </rPh>
    <rPh sb="2" eb="4">
      <t>チョウカイ</t>
    </rPh>
    <rPh sb="6" eb="10">
      <t>コウナイケンシュウ</t>
    </rPh>
    <phoneticPr fontId="1"/>
  </si>
  <si>
    <r>
      <t>体育朝会⑩　</t>
    </r>
    <r>
      <rPr>
        <sz val="6"/>
        <rFont val="ＭＳ 明朝"/>
        <family val="1"/>
        <charset val="128"/>
      </rPr>
      <t>校内研修</t>
    </r>
    <rPh sb="0" eb="4">
      <t>タイイクチョウカイ</t>
    </rPh>
    <rPh sb="6" eb="10">
      <t>コウナイケンシュウ</t>
    </rPh>
    <phoneticPr fontId="1"/>
  </si>
  <si>
    <r>
      <rPr>
        <sz val="6"/>
        <color rgb="FF00B050"/>
        <rFont val="ＭＳ 明朝"/>
        <family val="1"/>
        <charset val="128"/>
      </rPr>
      <t>体育朝会⑪</t>
    </r>
    <r>
      <rPr>
        <sz val="6"/>
        <color theme="1"/>
        <rFont val="ＭＳ 明朝"/>
        <family val="1"/>
        <charset val="128"/>
      </rPr>
      <t>　校内研修</t>
    </r>
    <rPh sb="0" eb="2">
      <t>タイイク</t>
    </rPh>
    <rPh sb="2" eb="4">
      <t>チョウカイ</t>
    </rPh>
    <rPh sb="6" eb="10">
      <t>コウナイケンシュウ</t>
    </rPh>
    <phoneticPr fontId="1"/>
  </si>
  <si>
    <t>音楽朝会①</t>
    <phoneticPr fontId="1"/>
  </si>
  <si>
    <r>
      <rPr>
        <sz val="6"/>
        <color rgb="FF00B050"/>
        <rFont val="ＭＳ 明朝"/>
        <family val="1"/>
        <charset val="128"/>
      </rPr>
      <t>音楽朝会②</t>
    </r>
    <r>
      <rPr>
        <sz val="6"/>
        <rFont val="ＭＳ 明朝"/>
        <family val="1"/>
        <charset val="128"/>
      </rPr>
      <t>　日本語教室研修</t>
    </r>
    <rPh sb="0" eb="2">
      <t>オンガク</t>
    </rPh>
    <rPh sb="2" eb="4">
      <t>チョウカイ</t>
    </rPh>
    <rPh sb="6" eb="9">
      <t>ニホンゴ</t>
    </rPh>
    <rPh sb="9" eb="11">
      <t>キョウシツ</t>
    </rPh>
    <rPh sb="11" eb="13">
      <t>ケンシュウ</t>
    </rPh>
    <phoneticPr fontId="1"/>
  </si>
  <si>
    <r>
      <t>音楽朝会③　</t>
    </r>
    <r>
      <rPr>
        <sz val="6"/>
        <rFont val="ＭＳ 明朝"/>
        <family val="1"/>
        <charset val="128"/>
      </rPr>
      <t>ブロック研修</t>
    </r>
    <rPh sb="0" eb="4">
      <t>オンガクチョウカイ</t>
    </rPh>
    <rPh sb="10" eb="12">
      <t>ケンシュウ</t>
    </rPh>
    <phoneticPr fontId="1"/>
  </si>
  <si>
    <t>体育朝会④　</t>
    <rPh sb="0" eb="2">
      <t>タイイク</t>
    </rPh>
    <phoneticPr fontId="1"/>
  </si>
  <si>
    <t>体育朝会⑤</t>
    <rPh sb="0" eb="4">
      <t>タイイクチョウカイ</t>
    </rPh>
    <phoneticPr fontId="1"/>
  </si>
  <si>
    <t>体育朝会⑥　</t>
    <rPh sb="0" eb="4">
      <t>タイイクチョウカイ</t>
    </rPh>
    <phoneticPr fontId="1"/>
  </si>
  <si>
    <t>体育朝会⑦</t>
    <rPh sb="0" eb="4">
      <t>タイイクチョウカイ</t>
    </rPh>
    <phoneticPr fontId="1"/>
  </si>
  <si>
    <t>体育朝会⑨</t>
    <rPh sb="0" eb="2">
      <t>タイイク</t>
    </rPh>
    <rPh sb="2" eb="4">
      <t>チョウカイ</t>
    </rPh>
    <phoneticPr fontId="1"/>
  </si>
  <si>
    <t>体育朝会⑩</t>
    <rPh sb="0" eb="4">
      <t>タイイクチョウカイ</t>
    </rPh>
    <phoneticPr fontId="1"/>
  </si>
  <si>
    <t>体育朝会⑪</t>
    <rPh sb="0" eb="2">
      <t>タイイク</t>
    </rPh>
    <rPh sb="2" eb="4">
      <t>チョウカイ</t>
    </rPh>
    <phoneticPr fontId="1"/>
  </si>
  <si>
    <t>音楽朝会②</t>
    <rPh sb="0" eb="2">
      <t>オンガク</t>
    </rPh>
    <rPh sb="2" eb="4">
      <t>チョウカイ</t>
    </rPh>
    <phoneticPr fontId="1"/>
  </si>
  <si>
    <t>音楽朝会③</t>
    <rPh sb="0" eb="4">
      <t>オンガクチョウカイ</t>
    </rPh>
    <phoneticPr fontId="1"/>
  </si>
  <si>
    <r>
      <rPr>
        <sz val="4.5"/>
        <color rgb="FF00B050"/>
        <rFont val="ＭＳ 明朝"/>
        <family val="1"/>
        <charset val="128"/>
      </rPr>
      <t>５年芸術鑑賞教室（午前）　</t>
    </r>
    <r>
      <rPr>
        <sz val="4.5"/>
        <color theme="1"/>
        <rFont val="ＭＳ 明朝"/>
        <family val="1"/>
        <charset val="128"/>
      </rPr>
      <t xml:space="preserve">給食最終日　校内研修　
</t>
    </r>
    <rPh sb="1" eb="2">
      <t>ネン</t>
    </rPh>
    <rPh sb="2" eb="4">
      <t>ゲイジュツ</t>
    </rPh>
    <rPh sb="4" eb="6">
      <t>カンショウ</t>
    </rPh>
    <rPh sb="6" eb="8">
      <t>キョウシツ</t>
    </rPh>
    <rPh sb="9" eb="11">
      <t>ゴゼン</t>
    </rPh>
    <rPh sb="13" eb="15">
      <t>キュウショク</t>
    </rPh>
    <rPh sb="15" eb="18">
      <t>サイシュウビ</t>
    </rPh>
    <rPh sb="19" eb="23">
      <t>コウナイケンシュウ</t>
    </rPh>
    <phoneticPr fontId="1"/>
  </si>
  <si>
    <t>読み聞かせ（低学年・なかよし）たてわり遊び⑨</t>
    <rPh sb="6" eb="7">
      <t>テイ</t>
    </rPh>
    <phoneticPr fontId="1"/>
  </si>
  <si>
    <t>読み聞かせ（高学年）６年生を送る会　</t>
    <rPh sb="6" eb="7">
      <t>コウ</t>
    </rPh>
    <phoneticPr fontId="1"/>
  </si>
  <si>
    <t>６年ハートフルサッカー</t>
    <rPh sb="1" eb="2">
      <t>ネン</t>
    </rPh>
    <phoneticPr fontId="1"/>
  </si>
  <si>
    <t>６年ハートフルサッカー　校内研修　職集</t>
    <rPh sb="12" eb="16">
      <t>コウナイケンシュウ</t>
    </rPh>
    <rPh sb="17" eb="18">
      <t>ショク</t>
    </rPh>
    <rPh sb="18" eb="19">
      <t>シュウ</t>
    </rPh>
    <phoneticPr fontId="1"/>
  </si>
  <si>
    <t>朝礼　1年校外学習　</t>
    <rPh sb="0" eb="2">
      <t>チョウレイ</t>
    </rPh>
    <rPh sb="4" eb="5">
      <t>ネン</t>
    </rPh>
    <rPh sb="5" eb="9">
      <t>コウガイガクシュウ</t>
    </rPh>
    <phoneticPr fontId="1"/>
  </si>
  <si>
    <t>スポーツの日（祝）</t>
    <phoneticPr fontId="1"/>
  </si>
  <si>
    <t xml:space="preserve">クラブ活動⑦　 職集
</t>
    <phoneticPr fontId="1"/>
  </si>
  <si>
    <t>クラブ活動⑧  職集</t>
    <phoneticPr fontId="1"/>
  </si>
  <si>
    <t>クラブ活動⑨　職集</t>
    <phoneticPr fontId="1"/>
  </si>
  <si>
    <t>クラブ活動⑩ 職集　</t>
    <phoneticPr fontId="1"/>
  </si>
  <si>
    <t>クラブ活動⑪（３年見学） 職集</t>
    <phoneticPr fontId="1"/>
  </si>
  <si>
    <t xml:space="preserve">クラブ活動⑦
</t>
    <phoneticPr fontId="1"/>
  </si>
  <si>
    <t>クラブ活動⑧</t>
    <phoneticPr fontId="1"/>
  </si>
  <si>
    <t>クラブ活動⑨</t>
    <phoneticPr fontId="1"/>
  </si>
  <si>
    <t>クラブ活動⑩</t>
    <phoneticPr fontId="1"/>
  </si>
  <si>
    <t>クラブ活動⑪（３年見学）</t>
    <phoneticPr fontId="1"/>
  </si>
  <si>
    <t>クラブ活動⑫（最終）</t>
    <rPh sb="7" eb="9">
      <t>サイシュウ</t>
    </rPh>
    <phoneticPr fontId="1"/>
  </si>
  <si>
    <t>クラブ活動⑫（最終）</t>
    <phoneticPr fontId="1"/>
  </si>
  <si>
    <t>通学班会議５校時　一斉下校</t>
    <phoneticPr fontId="1"/>
  </si>
  <si>
    <t>１年生を迎える会 身体測定（欠席者）　</t>
    <rPh sb="16" eb="17">
      <t>シャ</t>
    </rPh>
    <phoneticPr fontId="1"/>
  </si>
  <si>
    <r>
      <t>体育朝会⑧　</t>
    </r>
    <r>
      <rPr>
        <sz val="6"/>
        <rFont val="ＭＳ 明朝"/>
        <family val="1"/>
        <charset val="128"/>
      </rPr>
      <t>就学時健康診断 校内研修</t>
    </r>
    <rPh sb="0" eb="4">
      <t>タイイクチョウカイ</t>
    </rPh>
    <rPh sb="6" eb="8">
      <t>シュウガク</t>
    </rPh>
    <rPh sb="8" eb="9">
      <t>ジ</t>
    </rPh>
    <rPh sb="9" eb="11">
      <t>ケンコウ</t>
    </rPh>
    <rPh sb="11" eb="13">
      <t>シンダン</t>
    </rPh>
    <rPh sb="14" eb="16">
      <t>コウナイ</t>
    </rPh>
    <rPh sb="16" eb="18">
      <t>ケンシュウ</t>
    </rPh>
    <phoneticPr fontId="1"/>
  </si>
  <si>
    <t>体育朝会⑧　就学時健康診断</t>
    <rPh sb="0" eb="4">
      <t>タイイクチョウカイ</t>
    </rPh>
    <rPh sb="6" eb="8">
      <t>シュウガク</t>
    </rPh>
    <rPh sb="8" eb="9">
      <t>ジ</t>
    </rPh>
    <rPh sb="9" eb="11">
      <t>ケンコウ</t>
    </rPh>
    <rPh sb="11" eb="13">
      <t>シンダン</t>
    </rPh>
    <phoneticPr fontId="1"/>
  </si>
  <si>
    <t>１年生を迎える会（朝～１校時）身体測定（欠席者）　生徒指導・特別支援委員会①</t>
    <rPh sb="22" eb="23">
      <t>シャ</t>
    </rPh>
    <phoneticPr fontId="1"/>
  </si>
  <si>
    <t>通学班会議５校時・一斉下校  部 会（職会7月分）ふれあいデー　</t>
    <phoneticPr fontId="1"/>
  </si>
  <si>
    <t>教育相談日①　尿検査　リフレッシュデー</t>
    <phoneticPr fontId="1"/>
  </si>
  <si>
    <t xml:space="preserve">委員会活動⑧　主任会（2月分）地域学校保健委員会　職集 </t>
    <rPh sb="7" eb="9">
      <t>シュニン</t>
    </rPh>
    <rPh sb="9" eb="10">
      <t>カイ</t>
    </rPh>
    <rPh sb="12" eb="13">
      <t>ガツ</t>
    </rPh>
    <rPh sb="13" eb="14">
      <t>ブン</t>
    </rPh>
    <phoneticPr fontId="1"/>
  </si>
  <si>
    <t>令和９年度入学説明会　</t>
    <phoneticPr fontId="1"/>
  </si>
  <si>
    <t>たてわり遊び⑩</t>
    <phoneticPr fontId="1"/>
  </si>
  <si>
    <t>音楽朝会④　脊柱側弯検査5年　</t>
    <rPh sb="6" eb="8">
      <t>セキチュウ</t>
    </rPh>
    <rPh sb="8" eb="10">
      <t>ソクワン</t>
    </rPh>
    <rPh sb="10" eb="12">
      <t>ケンサ</t>
    </rPh>
    <rPh sb="13" eb="14">
      <t>ネン</t>
    </rPh>
    <phoneticPr fontId="1"/>
  </si>
  <si>
    <t xml:space="preserve">音楽朝会⑥　 授業参観・懇談会（3年）
</t>
    <rPh sb="0" eb="2">
      <t>オンガク</t>
    </rPh>
    <rPh sb="2" eb="4">
      <t>チョウカイ</t>
    </rPh>
    <rPh sb="7" eb="9">
      <t>ジュギョウ</t>
    </rPh>
    <phoneticPr fontId="1"/>
  </si>
  <si>
    <t>音楽朝会⑤</t>
    <phoneticPr fontId="1"/>
  </si>
  <si>
    <r>
      <rPr>
        <sz val="4"/>
        <color rgb="FF00B050"/>
        <rFont val="ＭＳ 明朝"/>
        <family val="1"/>
        <charset val="128"/>
      </rPr>
      <t>音楽朝会⑥</t>
    </r>
    <r>
      <rPr>
        <sz val="4"/>
        <rFont val="ＭＳ 明朝"/>
        <family val="1"/>
        <charset val="128"/>
      </rPr>
      <t>　</t>
    </r>
    <r>
      <rPr>
        <sz val="4"/>
        <color rgb="FF0070C0"/>
        <rFont val="ＭＳ 明朝"/>
        <family val="1"/>
        <charset val="128"/>
      </rPr>
      <t xml:space="preserve"> 授業参観・懇談会（3年）</t>
    </r>
    <r>
      <rPr>
        <sz val="4"/>
        <rFont val="ＭＳ 明朝"/>
        <family val="1"/>
        <charset val="128"/>
      </rPr>
      <t xml:space="preserve">　職集
</t>
    </r>
    <rPh sb="0" eb="2">
      <t>オンガク</t>
    </rPh>
    <rPh sb="2" eb="4">
      <t>チョウカイ</t>
    </rPh>
    <rPh sb="7" eb="9">
      <t>ジュギョウ</t>
    </rPh>
    <phoneticPr fontId="1"/>
  </si>
  <si>
    <t>たてわり遊び⑩　所見提出　研究推進委員会⑪</t>
    <rPh sb="8" eb="10">
      <t>ショケン</t>
    </rPh>
    <rPh sb="10" eb="12">
      <t>テイシュツ</t>
    </rPh>
    <rPh sb="13" eb="20">
      <t>ケンキュウスイシンイインカイ</t>
    </rPh>
    <phoneticPr fontId="1"/>
  </si>
  <si>
    <r>
      <rPr>
        <sz val="4.5"/>
        <rFont val="ＭＳ 明朝"/>
        <family val="1"/>
        <charset val="128"/>
      </rPr>
      <t>令和８年度入学説明会</t>
    </r>
    <r>
      <rPr>
        <sz val="4.5"/>
        <color rgb="FF00B050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>ブロック研修</t>
    </r>
    <rPh sb="15" eb="17">
      <t>ケンシュウ</t>
    </rPh>
    <phoneticPr fontId="1"/>
  </si>
  <si>
    <t>研究推進委員会⑥</t>
    <phoneticPr fontId="1"/>
  </si>
  <si>
    <r>
      <rPr>
        <sz val="6"/>
        <color rgb="FF00B050"/>
        <rFont val="ＭＳ 明朝"/>
        <family val="1"/>
        <charset val="128"/>
      </rPr>
      <t>音楽朝会④</t>
    </r>
    <r>
      <rPr>
        <sz val="6"/>
        <rFont val="ＭＳ 明朝"/>
        <family val="1"/>
        <charset val="128"/>
      </rPr>
      <t>　脊柱側弯検査5年　校内研修</t>
    </r>
    <rPh sb="6" eb="8">
      <t>セキチュウ</t>
    </rPh>
    <rPh sb="8" eb="10">
      <t>ソクワン</t>
    </rPh>
    <rPh sb="10" eb="12">
      <t>ケンサ</t>
    </rPh>
    <rPh sb="13" eb="14">
      <t>ネン</t>
    </rPh>
    <rPh sb="15" eb="17">
      <t>コウナイ</t>
    </rPh>
    <rPh sb="17" eb="19">
      <t>ケンシュウ</t>
    </rPh>
    <phoneticPr fontId="1"/>
  </si>
  <si>
    <t>音楽朝会⑤　生徒指導・特別支援委員会⑧</t>
    <phoneticPr fontId="1"/>
  </si>
  <si>
    <r>
      <rPr>
        <u/>
        <sz val="6"/>
        <rFont val="ＭＳ 明朝"/>
        <family val="1"/>
        <charset val="128"/>
      </rPr>
      <t>６月の行事予定
大貫海浜学園</t>
    </r>
    <r>
      <rPr>
        <sz val="6"/>
        <rFont val="ＭＳ 明朝"/>
        <family val="1"/>
        <charset val="128"/>
      </rPr>
      <t xml:space="preserve">
（歯科健診）
</t>
    </r>
    <r>
      <rPr>
        <sz val="5"/>
        <rFont val="ＭＳ 明朝"/>
        <family val="1"/>
        <charset val="128"/>
      </rPr>
      <t>耳鼻科検診（３・５年・抽出児童）</t>
    </r>
    <r>
      <rPr>
        <sz val="6"/>
        <rFont val="ＭＳ 明朝"/>
        <family val="1"/>
        <charset val="128"/>
      </rPr>
      <t xml:space="preserve">
学校運営協議会①</t>
    </r>
    <rPh sb="1" eb="2">
      <t>ツキ</t>
    </rPh>
    <rPh sb="3" eb="7">
      <t>ギョウジヨテイ</t>
    </rPh>
    <rPh sb="8" eb="14">
      <t>オオヌキカイヒンガクエン</t>
    </rPh>
    <rPh sb="16" eb="20">
      <t>シカケンシン</t>
    </rPh>
    <rPh sb="35" eb="37">
      <t>ジドウ</t>
    </rPh>
    <rPh sb="39" eb="41">
      <t>ガッコウ</t>
    </rPh>
    <rPh sb="41" eb="43">
      <t>ウンエイ</t>
    </rPh>
    <rPh sb="43" eb="46">
      <t>キョウギカイ</t>
    </rPh>
    <phoneticPr fontId="1"/>
  </si>
  <si>
    <t>児童集会⑥　身体測定（１・２年）</t>
    <rPh sb="0" eb="4">
      <t>ジドウシュウカイ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</si>
</sst>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c\3\)&quot;日&quot;"/>
    <numFmt numFmtId="177" formatCode="[$-411]ggge&quot;年&quot;m&quot;月&quot;d&quot;日&quot;;@"/>
    <numFmt numFmtId="178" formatCode="General&quot;日)&quot;"/>
    <numFmt numFmtId="179" formatCode="&quot;一学期累計&quot;General&quot;日&quot;"/>
    <numFmt numFmtId="180" formatCode="&quot;二学期累計&quot;General&quot;日&quot;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name val="ＭＳ 明朝"/>
      <family val="1"/>
      <charset val="128"/>
    </font>
    <font>
      <sz val="4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sz val="6"/>
      <name val="ＭＳ 明朝"/>
      <family val="1"/>
      <charset val="128"/>
    </font>
    <font>
      <b/>
      <u/>
      <sz val="6"/>
      <color theme="1"/>
      <name val="ＭＳ 明朝"/>
      <family val="1"/>
      <charset val="128"/>
    </font>
    <font>
      <sz val="4.5"/>
      <color theme="1"/>
      <name val="ＭＳ 明朝"/>
      <family val="1"/>
      <charset val="128"/>
    </font>
    <font>
      <b/>
      <sz val="4.5"/>
      <name val="ＭＳ 明朝"/>
      <family val="1"/>
      <charset val="128"/>
    </font>
    <font>
      <u/>
      <sz val="6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8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u/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4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8"/>
      <name val="HG創英角ﾎﾟｯﾌﾟ体"/>
      <family val="3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b/>
      <u val="double"/>
      <sz val="6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4.5"/>
      <color rgb="FFFF0000"/>
      <name val="ＭＳ 明朝"/>
      <family val="1"/>
      <charset val="128"/>
    </font>
    <font>
      <b/>
      <sz val="4.5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4"/>
      <color rgb="FFFF0000"/>
      <name val="ＭＳ 明朝"/>
      <family val="1"/>
      <charset val="128"/>
    </font>
    <font>
      <sz val="6"/>
      <name val="HGS創英角ﾎﾟｯﾌﾟ体"/>
      <family val="3"/>
      <charset val="128"/>
    </font>
    <font>
      <sz val="5"/>
      <color rgb="FFFF0000"/>
      <name val="ＭＳ 明朝"/>
      <family val="1"/>
      <charset val="128"/>
    </font>
    <font>
      <sz val="4.5"/>
      <color rgb="FF0070C0"/>
      <name val="ＭＳ 明朝"/>
      <family val="1"/>
      <charset val="128"/>
    </font>
    <font>
      <sz val="5"/>
      <color rgb="FF0070C0"/>
      <name val="ＭＳ 明朝"/>
      <family val="1"/>
      <charset val="128"/>
    </font>
    <font>
      <sz val="6"/>
      <color rgb="FF0070C0"/>
      <name val="ＭＳ 明朝"/>
      <family val="1"/>
      <charset val="128"/>
    </font>
    <font>
      <sz val="4"/>
      <color rgb="FF0070C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4.5"/>
      <color rgb="FF00B050"/>
      <name val="ＭＳ 明朝"/>
      <family val="1"/>
      <charset val="128"/>
    </font>
    <font>
      <sz val="6"/>
      <color rgb="FF00B050"/>
      <name val="ＭＳ 明朝"/>
      <family val="1"/>
      <charset val="128"/>
    </font>
    <font>
      <b/>
      <sz val="6"/>
      <color rgb="FF00B050"/>
      <name val="ＭＳ 明朝"/>
      <family val="1"/>
      <charset val="128"/>
    </font>
    <font>
      <sz val="4"/>
      <color rgb="FF00B050"/>
      <name val="ＭＳ 明朝"/>
      <family val="1"/>
      <charset val="128"/>
    </font>
    <font>
      <b/>
      <sz val="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u/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gray125">
        <bgColor theme="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0" xfId="0" applyNumberFormat="1" applyFont="1" applyBorder="1" applyAlignment="1">
      <alignment vertical="center" shrinkToFit="1"/>
    </xf>
    <xf numFmtId="176" fontId="4" fillId="0" borderId="10" xfId="0" applyNumberFormat="1" applyFont="1" applyBorder="1">
      <alignment vertical="center"/>
    </xf>
    <xf numFmtId="180" fontId="4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1" borderId="1" xfId="0" applyFont="1" applyFill="1" applyBorder="1" applyAlignment="1">
      <alignment horizontal="center" vertical="center"/>
    </xf>
    <xf numFmtId="0" fontId="4" fillId="1" borderId="1" xfId="0" applyFont="1" applyFill="1" applyBorder="1" applyAlignment="1">
      <alignment horizontal="center" vertical="center" shrinkToFit="1"/>
    </xf>
    <xf numFmtId="0" fontId="2" fillId="1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9" fontId="5" fillId="1" borderId="12" xfId="0" applyNumberFormat="1" applyFont="1" applyFill="1" applyBorder="1">
      <alignment vertical="center"/>
    </xf>
    <xf numFmtId="0" fontId="5" fillId="1" borderId="1" xfId="0" applyFont="1" applyFill="1" applyBorder="1" applyAlignment="1">
      <alignment horizontal="left" vertical="center" wrapText="1"/>
    </xf>
    <xf numFmtId="0" fontId="11" fillId="1" borderId="0" xfId="0" applyFont="1" applyFill="1" applyAlignment="1">
      <alignment horizontal="center" vertical="center"/>
    </xf>
    <xf numFmtId="0" fontId="11" fillId="1" borderId="1" xfId="0" applyFont="1" applyFill="1" applyBorder="1" applyAlignment="1">
      <alignment horizontal="center" vertical="center"/>
    </xf>
    <xf numFmtId="0" fontId="0" fillId="1" borderId="0" xfId="0" applyFill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4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3" fillId="1" borderId="1" xfId="0" applyFont="1" applyFill="1" applyBorder="1" applyAlignment="1">
      <alignment horizontal="left" vertical="top" wrapText="1"/>
    </xf>
    <xf numFmtId="179" fontId="3" fillId="1" borderId="11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5" fillId="5" borderId="1" xfId="0" applyFont="1" applyFill="1" applyBorder="1" applyAlignment="1">
      <alignment horizontal="left" vertical="center" wrapText="1"/>
    </xf>
    <xf numFmtId="0" fontId="22" fillId="1" borderId="1" xfId="0" applyFont="1" applyFill="1" applyBorder="1">
      <alignment vertical="center"/>
    </xf>
    <xf numFmtId="0" fontId="22" fillId="1" borderId="0" xfId="0" applyFont="1" applyFill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0" fillId="5" borderId="0" xfId="0" applyFill="1">
      <alignment vertical="center"/>
    </xf>
    <xf numFmtId="0" fontId="15" fillId="1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2" fillId="1" borderId="1" xfId="0" applyFont="1" applyFill="1" applyBorder="1" applyAlignment="1">
      <alignment vertical="center" wrapText="1"/>
    </xf>
    <xf numFmtId="179" fontId="15" fillId="1" borderId="12" xfId="0" applyNumberFormat="1" applyFont="1" applyFill="1" applyBorder="1">
      <alignment vertical="center"/>
    </xf>
    <xf numFmtId="0" fontId="12" fillId="0" borderId="2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0" fontId="28" fillId="1" borderId="1" xfId="0" applyFont="1" applyFill="1" applyBorder="1" applyAlignment="1">
      <alignment horizontal="left" vertical="center" wrapText="1"/>
    </xf>
    <xf numFmtId="0" fontId="5" fillId="1" borderId="1" xfId="0" applyFont="1" applyFill="1" applyBorder="1" applyAlignment="1">
      <alignment horizontal="left" vertical="top" wrapText="1"/>
    </xf>
    <xf numFmtId="0" fontId="4" fillId="1" borderId="6" xfId="0" applyFont="1" applyFill="1" applyBorder="1" applyAlignment="1">
      <alignment horizontal="center" vertical="center"/>
    </xf>
    <xf numFmtId="179" fontId="2" fillId="1" borderId="1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179" fontId="5" fillId="3" borderId="1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9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shrinkToFit="1"/>
    </xf>
    <xf numFmtId="178" fontId="29" fillId="2" borderId="2" xfId="0" applyNumberFormat="1" applyFont="1" applyFill="1" applyBorder="1" applyAlignment="1">
      <alignment horizontal="left" vertical="center" wrapText="1"/>
    </xf>
    <xf numFmtId="176" fontId="29" fillId="2" borderId="5" xfId="0" applyNumberFormat="1" applyFont="1" applyFill="1" applyBorder="1" applyAlignment="1">
      <alignment horizontal="center" vertical="center"/>
    </xf>
    <xf numFmtId="179" fontId="5" fillId="0" borderId="12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vertical="top"/>
    </xf>
    <xf numFmtId="0" fontId="17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179" fontId="21" fillId="1" borderId="11" xfId="0" applyNumberFormat="1" applyFont="1" applyFill="1" applyBorder="1" applyAlignment="1">
      <alignment vertical="top" wrapText="1"/>
    </xf>
    <xf numFmtId="0" fontId="18" fillId="1" borderId="1" xfId="0" applyFont="1" applyFill="1" applyBorder="1" applyAlignment="1">
      <alignment horizontal="left" vertical="top" wrapText="1"/>
    </xf>
    <xf numFmtId="179" fontId="3" fillId="0" borderId="12" xfId="0" applyNumberFormat="1" applyFont="1" applyBorder="1" applyAlignment="1">
      <alignment vertical="top" wrapText="1"/>
    </xf>
    <xf numFmtId="0" fontId="5" fillId="1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0" fillId="1" borderId="1" xfId="0" applyFont="1" applyFill="1" applyBorder="1" applyAlignment="1">
      <alignment horizontal="left" vertical="center" wrapText="1"/>
    </xf>
    <xf numFmtId="179" fontId="5" fillId="3" borderId="12" xfId="0" applyNumberFormat="1" applyFont="1" applyFill="1" applyBorder="1">
      <alignment vertical="center"/>
    </xf>
    <xf numFmtId="0" fontId="0" fillId="1" borderId="1" xfId="0" applyFill="1" applyBorder="1">
      <alignment vertical="center"/>
    </xf>
    <xf numFmtId="179" fontId="4" fillId="3" borderId="12" xfId="0" applyNumberFormat="1" applyFont="1" applyFill="1" applyBorder="1">
      <alignment vertical="center"/>
    </xf>
    <xf numFmtId="0" fontId="6" fillId="1" borderId="1" xfId="0" applyFont="1" applyFill="1" applyBorder="1" applyAlignment="1">
      <alignment horizontal="left" vertical="top" wrapText="1"/>
    </xf>
    <xf numFmtId="0" fontId="2" fillId="1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179" fontId="3" fillId="3" borderId="11" xfId="0" applyNumberFormat="1" applyFont="1" applyFill="1" applyBorder="1" applyAlignment="1">
      <alignment vertical="top" wrapText="1"/>
    </xf>
    <xf numFmtId="179" fontId="4" fillId="3" borderId="11" xfId="0" applyNumberFormat="1" applyFont="1" applyFill="1" applyBorder="1">
      <alignment vertical="center"/>
    </xf>
    <xf numFmtId="0" fontId="34" fillId="0" borderId="1" xfId="0" applyFont="1" applyBorder="1" applyAlignment="1">
      <alignment vertical="top" wrapText="1"/>
    </xf>
    <xf numFmtId="0" fontId="6" fillId="2" borderId="13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5" fillId="1" borderId="2" xfId="0" applyFont="1" applyFill="1" applyBorder="1" applyAlignment="1">
      <alignment horizontal="left" vertical="center" wrapText="1"/>
    </xf>
    <xf numFmtId="179" fontId="5" fillId="3" borderId="12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15" fillId="1" borderId="1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22" fillId="1" borderId="1" xfId="0" applyFont="1" applyFill="1" applyBorder="1" applyAlignment="1">
      <alignment vertical="top" wrapText="1"/>
    </xf>
    <xf numFmtId="179" fontId="3" fillId="2" borderId="1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15" fillId="1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vertical="top" wrapText="1"/>
    </xf>
    <xf numFmtId="0" fontId="5" fillId="0" borderId="0" xfId="0" applyFont="1" applyAlignment="1">
      <alignment horizontal="left" vertical="top" wrapText="1"/>
    </xf>
    <xf numFmtId="179" fontId="5" fillId="1" borderId="11" xfId="0" applyNumberFormat="1" applyFont="1" applyFill="1" applyBorder="1" applyAlignment="1">
      <alignment vertical="top" wrapText="1"/>
    </xf>
    <xf numFmtId="0" fontId="4" fillId="1" borderId="1" xfId="0" applyFont="1" applyFill="1" applyBorder="1" applyAlignment="1">
      <alignment horizontal="center" vertical="center" wrapText="1"/>
    </xf>
    <xf numFmtId="0" fontId="4" fillId="1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1" borderId="1" xfId="0" applyFont="1" applyFill="1" applyBorder="1" applyAlignment="1">
      <alignment vertical="top" wrapText="1"/>
    </xf>
    <xf numFmtId="0" fontId="14" fillId="1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14" fillId="1" borderId="0" xfId="0" applyFont="1" applyFill="1" applyAlignment="1">
      <alignment vertical="top"/>
    </xf>
    <xf numFmtId="0" fontId="4" fillId="3" borderId="6" xfId="0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vertical="center" wrapText="1"/>
    </xf>
    <xf numFmtId="179" fontId="26" fillId="3" borderId="12" xfId="0" applyNumberFormat="1" applyFont="1" applyFill="1" applyBorder="1" applyAlignment="1">
      <alignment vertical="top" wrapText="1"/>
    </xf>
    <xf numFmtId="0" fontId="27" fillId="3" borderId="1" xfId="0" applyFont="1" applyFill="1" applyBorder="1" applyAlignment="1">
      <alignment horizontal="left" vertical="center" wrapText="1"/>
    </xf>
    <xf numFmtId="0" fontId="2" fillId="1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2" fillId="1" borderId="0" xfId="0" applyFont="1" applyFill="1" applyAlignment="1">
      <alignment horizontal="left" vertical="top" wrapText="1"/>
    </xf>
    <xf numFmtId="0" fontId="13" fillId="1" borderId="1" xfId="0" applyFont="1" applyFill="1" applyBorder="1">
      <alignment vertical="center"/>
    </xf>
    <xf numFmtId="0" fontId="33" fillId="1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79" fontId="5" fillId="2" borderId="11" xfId="0" applyNumberFormat="1" applyFont="1" applyFill="1" applyBorder="1" applyAlignment="1">
      <alignment vertical="top" wrapText="1"/>
    </xf>
    <xf numFmtId="0" fontId="17" fillId="1" borderId="1" xfId="0" applyFont="1" applyFill="1" applyBorder="1" applyAlignment="1">
      <alignment vertical="top" wrapText="1"/>
    </xf>
    <xf numFmtId="0" fontId="39" fillId="1" borderId="0" xfId="0" applyFont="1" applyFill="1" applyAlignment="1">
      <alignment horizontal="left" vertical="top" wrapText="1"/>
    </xf>
    <xf numFmtId="0" fontId="11" fillId="1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40" fillId="3" borderId="1" xfId="0" applyFont="1" applyFill="1" applyBorder="1" applyAlignment="1">
      <alignment horizontal="left" vertical="top" wrapText="1"/>
    </xf>
    <xf numFmtId="179" fontId="5" fillId="3" borderId="11" xfId="0" applyNumberFormat="1" applyFont="1" applyFill="1" applyBorder="1" applyAlignment="1">
      <alignment vertical="center" wrapText="1"/>
    </xf>
    <xf numFmtId="179" fontId="42" fillId="1" borderId="11" xfId="0" applyNumberFormat="1" applyFont="1" applyFill="1" applyBorder="1">
      <alignment vertical="center"/>
    </xf>
    <xf numFmtId="0" fontId="15" fillId="1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top" wrapText="1"/>
    </xf>
    <xf numFmtId="0" fontId="46" fillId="0" borderId="1" xfId="0" applyFont="1" applyBorder="1" applyAlignment="1">
      <alignment vertical="top" wrapText="1"/>
    </xf>
    <xf numFmtId="0" fontId="48" fillId="1" borderId="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50" fillId="2" borderId="1" xfId="0" applyFont="1" applyFill="1" applyBorder="1" applyAlignment="1">
      <alignment horizontal="left" vertical="top" wrapText="1"/>
    </xf>
    <xf numFmtId="179" fontId="50" fillId="3" borderId="11" xfId="0" applyNumberFormat="1" applyFont="1" applyFill="1" applyBorder="1" applyAlignment="1">
      <alignment vertical="top" wrapText="1"/>
    </xf>
    <xf numFmtId="0" fontId="50" fillId="3" borderId="1" xfId="0" applyFont="1" applyFill="1" applyBorder="1" applyAlignment="1">
      <alignment vertical="top" wrapText="1"/>
    </xf>
    <xf numFmtId="0" fontId="50" fillId="3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shrinkToFit="1"/>
    </xf>
    <xf numFmtId="0" fontId="40" fillId="1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179" fontId="2" fillId="3" borderId="12" xfId="0" applyNumberFormat="1" applyFont="1" applyFill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2" fillId="1" borderId="1" xfId="0" applyFont="1" applyFill="1" applyBorder="1" applyAlignment="1">
      <alignment horizontal="left" vertical="top" wrapText="1"/>
    </xf>
    <xf numFmtId="179" fontId="15" fillId="1" borderId="11" xfId="0" applyNumberFormat="1" applyFont="1" applyFill="1" applyBorder="1">
      <alignment vertical="center"/>
    </xf>
    <xf numFmtId="0" fontId="34" fillId="3" borderId="0" xfId="0" applyFont="1" applyFill="1" applyAlignment="1">
      <alignment vertical="top" wrapText="1"/>
    </xf>
    <xf numFmtId="0" fontId="54" fillId="1" borderId="0" xfId="0" applyFont="1" applyFill="1">
      <alignment vertical="center"/>
    </xf>
    <xf numFmtId="0" fontId="15" fillId="1" borderId="1" xfId="0" applyFont="1" applyFill="1" applyBorder="1">
      <alignment vertical="center"/>
    </xf>
    <xf numFmtId="0" fontId="54" fillId="0" borderId="0" xfId="0" applyFont="1">
      <alignment vertical="center"/>
    </xf>
    <xf numFmtId="0" fontId="3" fillId="3" borderId="1" xfId="0" applyFont="1" applyFill="1" applyBorder="1" applyAlignment="1">
      <alignment vertical="top" wrapText="1"/>
    </xf>
    <xf numFmtId="0" fontId="4" fillId="1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4" fillId="5" borderId="0" xfId="0" applyFont="1" applyFill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4" fillId="3" borderId="0" xfId="0" applyFont="1" applyFill="1">
      <alignment vertical="center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7" fillId="1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4" fillId="1" borderId="1" xfId="0" applyFont="1" applyFill="1" applyBorder="1">
      <alignment vertical="center"/>
    </xf>
    <xf numFmtId="0" fontId="7" fillId="1" borderId="1" xfId="0" applyFont="1" applyFill="1" applyBorder="1" applyAlignment="1">
      <alignment horizontal="left" vertical="top" wrapText="1"/>
    </xf>
    <xf numFmtId="0" fontId="29" fillId="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1" borderId="0" xfId="0" applyFont="1" applyFill="1" applyAlignment="1">
      <alignment vertical="top"/>
    </xf>
    <xf numFmtId="0" fontId="21" fillId="1" borderId="1" xfId="0" applyFont="1" applyFill="1" applyBorder="1" applyAlignment="1">
      <alignment vertical="top" wrapText="1"/>
    </xf>
    <xf numFmtId="0" fontId="1" fillId="1" borderId="1" xfId="0" applyFont="1" applyFill="1" applyBorder="1">
      <alignment vertical="center"/>
    </xf>
    <xf numFmtId="0" fontId="2" fillId="0" borderId="2" xfId="0" applyFont="1" applyBorder="1" applyAlignment="1">
      <alignment vertical="center" wrapText="1"/>
    </xf>
    <xf numFmtId="0" fontId="5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15" fillId="1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54" fillId="0" borderId="1" xfId="0" applyFont="1" applyBorder="1">
      <alignment vertical="center"/>
    </xf>
    <xf numFmtId="0" fontId="4" fillId="1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1" borderId="0" xfId="0" applyFont="1" applyFill="1" applyAlignment="1">
      <alignment horizontal="left" vertical="top" wrapText="1"/>
    </xf>
    <xf numFmtId="0" fontId="15" fillId="1" borderId="1" xfId="0" applyFont="1" applyFill="1" applyBorder="1" applyAlignment="1">
      <alignment vertical="top" wrapText="1"/>
    </xf>
    <xf numFmtId="0" fontId="3" fillId="1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 wrapText="1" shrinkToFit="1"/>
    </xf>
    <xf numFmtId="0" fontId="24" fillId="0" borderId="10" xfId="0" applyFont="1" applyBorder="1" applyAlignment="1">
      <alignment horizontal="left" vertical="top" shrinkToFit="1"/>
    </xf>
    <xf numFmtId="177" fontId="21" fillId="0" borderId="10" xfId="0" applyNumberFormat="1" applyFont="1" applyBorder="1" applyAlignment="1">
      <alignment vertical="top" wrapText="1"/>
    </xf>
    <xf numFmtId="0" fontId="20" fillId="0" borderId="10" xfId="0" applyFont="1" applyBorder="1" applyAlignment="1">
      <alignment vertical="top"/>
    </xf>
    <xf numFmtId="176" fontId="29" fillId="2" borderId="4" xfId="0" applyNumberFormat="1" applyFont="1" applyFill="1" applyBorder="1" applyAlignment="1">
      <alignment horizontal="right" vertical="center"/>
    </xf>
    <xf numFmtId="176" fontId="29" fillId="2" borderId="5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5" fillId="0" borderId="9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54" fillId="0" borderId="9" xfId="0" applyFont="1" applyBorder="1" applyAlignment="1">
      <alignment vertical="top"/>
    </xf>
    <xf numFmtId="0" fontId="54" fillId="0" borderId="10" xfId="0" applyFont="1" applyBorder="1" applyAlignment="1">
      <alignment vertical="top"/>
    </xf>
    <xf numFmtId="0" fontId="54" fillId="0" borderId="11" xfId="0" applyFont="1" applyBorder="1" applyAlignment="1">
      <alignment vertical="top"/>
    </xf>
    <xf numFmtId="0" fontId="54" fillId="0" borderId="9" xfId="0" applyFont="1" applyBorder="1" applyAlignment="1">
      <alignment horizontal="left" vertical="top"/>
    </xf>
    <xf numFmtId="0" fontId="54" fillId="0" borderId="10" xfId="0" applyFont="1" applyBorder="1" applyAlignment="1">
      <alignment horizontal="left" vertical="top"/>
    </xf>
    <xf numFmtId="0" fontId="54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</cellXfs>
  <cellStyles count="1">
    <cellStyle name="標準" xfId="0" builtinId="0"/>
  </cellStyles>
  <dxfs count="328"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114300</xdr:colOff>
      <xdr:row>28</xdr:row>
      <xdr:rowOff>129566</xdr:rowOff>
    </xdr:from>
    <xdr:to>
      <xdr:col>59</xdr:col>
      <xdr:colOff>115344</xdr:colOff>
      <xdr:row>31</xdr:row>
      <xdr:rowOff>190500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B049FD7-B8D4-4247-A184-CC898F904056}"/>
            </a:ext>
          </a:extLst>
        </xdr:cNvPr>
        <xdr:cNvCxnSpPr/>
      </xdr:nvCxnSpPr>
      <xdr:spPr>
        <a:xfrm flipH="1">
          <a:off x="13858875" y="8416316"/>
          <a:ext cx="1044" cy="918184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729C908-9707-4A6C-9F55-63FE26CB75CA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321A6C6-CA52-440D-9C8B-0B97C7B17D7B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27</xdr:row>
      <xdr:rowOff>0</xdr:rowOff>
    </xdr:from>
    <xdr:to>
      <xdr:col>52</xdr:col>
      <xdr:colOff>0</xdr:colOff>
      <xdr:row>33</xdr:row>
      <xdr:rowOff>63500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7EB4A65-D8A2-4867-A989-E2DC94F9F0AC}"/>
            </a:ext>
          </a:extLst>
        </xdr:cNvPr>
        <xdr:cNvCxnSpPr/>
      </xdr:nvCxnSpPr>
      <xdr:spPr>
        <a:xfrm>
          <a:off x="12506325" y="8001000"/>
          <a:ext cx="0" cy="177800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5</xdr:row>
      <xdr:rowOff>0</xdr:rowOff>
    </xdr:from>
    <xdr:to>
      <xdr:col>47</xdr:col>
      <xdr:colOff>4333</xdr:colOff>
      <xdr:row>13</xdr:row>
      <xdr:rowOff>42193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7F8C989-069D-4C1D-B9F8-7A03BE5C657E}"/>
            </a:ext>
          </a:extLst>
        </xdr:cNvPr>
        <xdr:cNvCxnSpPr/>
      </xdr:nvCxnSpPr>
      <xdr:spPr>
        <a:xfrm>
          <a:off x="11287125" y="1714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686079</xdr:colOff>
      <xdr:row>9</xdr:row>
      <xdr:rowOff>201068</xdr:rowOff>
    </xdr:from>
    <xdr:to>
      <xdr:col>59</xdr:col>
      <xdr:colOff>866775</xdr:colOff>
      <xdr:row>13</xdr:row>
      <xdr:rowOff>266700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45F7DE-63B5-4133-A508-CDF382C14FF6}"/>
            </a:ext>
          </a:extLst>
        </xdr:cNvPr>
        <xdr:cNvSpPr txBox="1"/>
      </xdr:nvSpPr>
      <xdr:spPr>
        <a:xfrm>
          <a:off x="14430654" y="3058568"/>
          <a:ext cx="180696" cy="12086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600" b="1">
              <a:latin typeface="ＭＳ 明朝" panose="02020609040205080304" pitchFamily="17" charset="-128"/>
              <a:ea typeface="ＭＳ 明朝" panose="02020609040205080304" pitchFamily="17" charset="-128"/>
            </a:rPr>
            <a:t>　　　ノー会議ウィーク</a:t>
          </a:r>
        </a:p>
      </xdr:txBody>
    </xdr:sp>
    <xdr:clientData/>
  </xdr:twoCellAnchor>
  <xdr:twoCellAnchor>
    <xdr:from>
      <xdr:col>54</xdr:col>
      <xdr:colOff>513437</xdr:colOff>
      <xdr:row>0</xdr:row>
      <xdr:rowOff>86859</xdr:rowOff>
    </xdr:from>
    <xdr:to>
      <xdr:col>59</xdr:col>
      <xdr:colOff>800492</xdr:colOff>
      <xdr:row>0</xdr:row>
      <xdr:rowOff>343988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82ECEC7-73FC-49D7-A2A0-D74070E76913}"/>
            </a:ext>
          </a:extLst>
        </xdr:cNvPr>
        <xdr:cNvSpPr txBox="1"/>
      </xdr:nvSpPr>
      <xdr:spPr>
        <a:xfrm>
          <a:off x="13019762" y="86859"/>
          <a:ext cx="1525305" cy="257129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+mj-ea"/>
              <a:ea typeface="+mj-ea"/>
            </a:rPr>
            <a:t>令和</a:t>
          </a:r>
          <a:r>
            <a:rPr kumimoji="1" lang="en-US" altLang="ja-JP" sz="1000" b="1">
              <a:latin typeface="+mj-ea"/>
              <a:ea typeface="+mj-ea"/>
            </a:rPr>
            <a:t>8</a:t>
          </a:r>
          <a:r>
            <a:rPr kumimoji="1" lang="ja-JP" altLang="en-US" sz="1000" b="1">
              <a:latin typeface="+mj-ea"/>
              <a:ea typeface="+mj-ea"/>
            </a:rPr>
            <a:t>年</a:t>
          </a:r>
          <a:r>
            <a:rPr kumimoji="1" lang="en-US" altLang="ja-JP" sz="1000" b="1">
              <a:latin typeface="+mj-ea"/>
              <a:ea typeface="+mj-ea"/>
            </a:rPr>
            <a:t>4</a:t>
          </a:r>
          <a:r>
            <a:rPr kumimoji="1" lang="ja-JP" altLang="en-US" sz="1000" b="1">
              <a:latin typeface="+mj-ea"/>
              <a:ea typeface="+mj-ea"/>
            </a:rPr>
            <a:t>月</a:t>
          </a:r>
          <a:r>
            <a:rPr kumimoji="1" lang="en-US" altLang="ja-JP" sz="1000" b="1">
              <a:latin typeface="+mj-ea"/>
              <a:ea typeface="+mj-ea"/>
            </a:rPr>
            <a:t>13</a:t>
          </a:r>
          <a:r>
            <a:rPr kumimoji="1" lang="ja-JP" altLang="en-US" sz="1000" b="1">
              <a:latin typeface="+mj-ea"/>
              <a:ea typeface="+mj-ea"/>
            </a:rPr>
            <a:t>日現在</a:t>
          </a:r>
          <a:endParaRPr kumimoji="1" lang="ja-JP" altLang="en-US" sz="1000" b="1"/>
        </a:p>
      </xdr:txBody>
    </xdr:sp>
    <xdr:clientData/>
  </xdr:twoCellAnchor>
  <xdr:twoCellAnchor>
    <xdr:from>
      <xdr:col>59</xdr:col>
      <xdr:colOff>716593</xdr:colOff>
      <xdr:row>2</xdr:row>
      <xdr:rowOff>95250</xdr:rowOff>
    </xdr:from>
    <xdr:to>
      <xdr:col>59</xdr:col>
      <xdr:colOff>866775</xdr:colOff>
      <xdr:row>6</xdr:row>
      <xdr:rowOff>143396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A96AE4-F17E-4CC6-A630-C8DF417A61A2}"/>
            </a:ext>
          </a:extLst>
        </xdr:cNvPr>
        <xdr:cNvSpPr txBox="1"/>
      </xdr:nvSpPr>
      <xdr:spPr>
        <a:xfrm>
          <a:off x="14461168" y="952500"/>
          <a:ext cx="150182" cy="119114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600" b="1">
              <a:latin typeface="ＭＳ 明朝" panose="02020609040205080304" pitchFamily="17" charset="-128"/>
              <a:ea typeface="ＭＳ 明朝" panose="02020609040205080304" pitchFamily="17" charset="-128"/>
            </a:rPr>
            <a:t>　ノー会議ウィーク</a:t>
          </a:r>
        </a:p>
      </xdr:txBody>
    </xdr:sp>
    <xdr:clientData/>
  </xdr:twoCellAnchor>
  <xdr:twoCellAnchor>
    <xdr:from>
      <xdr:col>34</xdr:col>
      <xdr:colOff>638174</xdr:colOff>
      <xdr:row>2</xdr:row>
      <xdr:rowOff>152399</xdr:rowOff>
    </xdr:from>
    <xdr:to>
      <xdr:col>34</xdr:col>
      <xdr:colOff>876299</xdr:colOff>
      <xdr:row>8</xdr:row>
      <xdr:rowOff>161924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006416C-9022-4264-8CC1-6A88EF1B31A2}"/>
            </a:ext>
          </a:extLst>
        </xdr:cNvPr>
        <xdr:cNvSpPr txBox="1"/>
      </xdr:nvSpPr>
      <xdr:spPr>
        <a:xfrm>
          <a:off x="8267699" y="1009649"/>
          <a:ext cx="238125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600" b="1">
              <a:latin typeface="ＭＳ 明朝" panose="02020609040205080304" pitchFamily="17" charset="-128"/>
              <a:ea typeface="ＭＳ 明朝" panose="02020609040205080304" pitchFamily="17" charset="-128"/>
            </a:rPr>
            <a:t>ノー会議ウィーク　（一日～～七日）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B23D86B-4C1F-41CC-8954-21FCF4C0C07D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DFEB04D-9CD8-44D4-A975-32387280E957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27</xdr:row>
      <xdr:rowOff>0</xdr:rowOff>
    </xdr:from>
    <xdr:to>
      <xdr:col>52</xdr:col>
      <xdr:colOff>0</xdr:colOff>
      <xdr:row>33</xdr:row>
      <xdr:rowOff>63500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CA53D8F-2AE4-466B-946F-38EB9E8D87C6}"/>
            </a:ext>
          </a:extLst>
        </xdr:cNvPr>
        <xdr:cNvCxnSpPr/>
      </xdr:nvCxnSpPr>
      <xdr:spPr>
        <a:xfrm>
          <a:off x="12506325" y="8001000"/>
          <a:ext cx="0" cy="177800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5</xdr:row>
      <xdr:rowOff>0</xdr:rowOff>
    </xdr:from>
    <xdr:to>
      <xdr:col>47</xdr:col>
      <xdr:colOff>4333</xdr:colOff>
      <xdr:row>13</xdr:row>
      <xdr:rowOff>42193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87B4538-C8E5-45BE-83BD-2D2BAAD64434}"/>
            </a:ext>
          </a:extLst>
        </xdr:cNvPr>
        <xdr:cNvCxnSpPr/>
      </xdr:nvCxnSpPr>
      <xdr:spPr>
        <a:xfrm>
          <a:off x="11287125" y="1714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771525</xdr:colOff>
      <xdr:row>9</xdr:row>
      <xdr:rowOff>200025</xdr:rowOff>
    </xdr:from>
    <xdr:to>
      <xdr:col>59</xdr:col>
      <xdr:colOff>776092</xdr:colOff>
      <xdr:row>13</xdr:row>
      <xdr:rowOff>270223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627F11A-D17D-486B-AC77-D15C829EA493}"/>
            </a:ext>
          </a:extLst>
        </xdr:cNvPr>
        <xdr:cNvCxnSpPr/>
      </xdr:nvCxnSpPr>
      <xdr:spPr>
        <a:xfrm>
          <a:off x="14516100" y="3057525"/>
          <a:ext cx="4567" cy="121319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114300</xdr:colOff>
      <xdr:row>28</xdr:row>
      <xdr:rowOff>129566</xdr:rowOff>
    </xdr:from>
    <xdr:to>
      <xdr:col>59</xdr:col>
      <xdr:colOff>115344</xdr:colOff>
      <xdr:row>32</xdr:row>
      <xdr:rowOff>123825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A4BF7E7-9268-4787-A81A-00B7FC6EBD78}"/>
            </a:ext>
          </a:extLst>
        </xdr:cNvPr>
        <xdr:cNvCxnSpPr/>
      </xdr:nvCxnSpPr>
      <xdr:spPr>
        <a:xfrm flipH="1">
          <a:off x="13858875" y="8416316"/>
          <a:ext cx="1044" cy="1137259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13FAE1A-6D31-4759-9D5B-8F7F0F3D13C3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4333</xdr:colOff>
      <xdr:row>21</xdr:row>
      <xdr:rowOff>42193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2B508AD-86F9-44B5-866C-207BFE22E844}"/>
            </a:ext>
          </a:extLst>
        </xdr:cNvPr>
        <xdr:cNvCxnSpPr/>
      </xdr:nvCxnSpPr>
      <xdr:spPr>
        <a:xfrm>
          <a:off x="3971925" y="4000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27</xdr:row>
      <xdr:rowOff>0</xdr:rowOff>
    </xdr:from>
    <xdr:to>
      <xdr:col>52</xdr:col>
      <xdr:colOff>0</xdr:colOff>
      <xdr:row>33</xdr:row>
      <xdr:rowOff>63500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5E201D5-6EB4-41BB-8719-912B796F464B}"/>
            </a:ext>
          </a:extLst>
        </xdr:cNvPr>
        <xdr:cNvCxnSpPr/>
      </xdr:nvCxnSpPr>
      <xdr:spPr>
        <a:xfrm>
          <a:off x="12506325" y="8001000"/>
          <a:ext cx="0" cy="177800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5</xdr:row>
      <xdr:rowOff>0</xdr:rowOff>
    </xdr:from>
    <xdr:to>
      <xdr:col>47</xdr:col>
      <xdr:colOff>4333</xdr:colOff>
      <xdr:row>13</xdr:row>
      <xdr:rowOff>42193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21FF43F-6BD5-449F-B7A0-4B1815058660}"/>
            </a:ext>
          </a:extLst>
        </xdr:cNvPr>
        <xdr:cNvCxnSpPr/>
      </xdr:nvCxnSpPr>
      <xdr:spPr>
        <a:xfrm>
          <a:off x="11287125" y="1714500"/>
          <a:ext cx="0" cy="2328193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266700</xdr:colOff>
      <xdr:row>0</xdr:row>
      <xdr:rowOff>304800</xdr:rowOff>
    </xdr:from>
    <xdr:to>
      <xdr:col>59</xdr:col>
      <xdr:colOff>553755</xdr:colOff>
      <xdr:row>0</xdr:row>
      <xdr:rowOff>561929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F9F1B65-58C3-468F-9D0E-01421D2670F0}"/>
            </a:ext>
          </a:extLst>
        </xdr:cNvPr>
        <xdr:cNvSpPr txBox="1"/>
      </xdr:nvSpPr>
      <xdr:spPr>
        <a:xfrm>
          <a:off x="12773025" y="304800"/>
          <a:ext cx="1525305" cy="257129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+mj-ea"/>
              <a:ea typeface="+mj-ea"/>
            </a:rPr>
            <a:t>令和</a:t>
          </a:r>
          <a:r>
            <a:rPr kumimoji="1" lang="en-US" altLang="ja-JP" sz="1000" b="1">
              <a:latin typeface="+mj-ea"/>
              <a:ea typeface="+mj-ea"/>
            </a:rPr>
            <a:t>8</a:t>
          </a:r>
          <a:r>
            <a:rPr kumimoji="1" lang="ja-JP" altLang="en-US" sz="1000" b="1">
              <a:latin typeface="+mj-ea"/>
              <a:ea typeface="+mj-ea"/>
            </a:rPr>
            <a:t>年４月</a:t>
          </a:r>
          <a:r>
            <a:rPr kumimoji="1" lang="en-US" altLang="ja-JP" sz="1000" b="1">
              <a:latin typeface="+mj-ea"/>
              <a:ea typeface="+mj-ea"/>
            </a:rPr>
            <a:t>13</a:t>
          </a:r>
          <a:r>
            <a:rPr kumimoji="1" lang="ja-JP" altLang="en-US" sz="1000" b="1">
              <a:latin typeface="+mj-ea"/>
              <a:ea typeface="+mj-ea"/>
            </a:rPr>
            <a:t>日現在</a:t>
          </a:r>
          <a:endParaRPr kumimoji="1" lang="ja-JP" altLang="en-US" sz="1000" b="1"/>
        </a:p>
      </xdr:txBody>
    </xdr:sp>
    <xdr:clientData/>
  </xdr:twoCellAnchor>
  <xdr:twoCellAnchor>
    <xdr:from>
      <xdr:col>31</xdr:col>
      <xdr:colOff>9525</xdr:colOff>
      <xdr:row>33</xdr:row>
      <xdr:rowOff>676275</xdr:rowOff>
    </xdr:from>
    <xdr:to>
      <xdr:col>59</xdr:col>
      <xdr:colOff>447675</xdr:colOff>
      <xdr:row>34</xdr:row>
      <xdr:rowOff>323850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5258824-6B34-4F95-8B32-B14F78027A10}"/>
            </a:ext>
          </a:extLst>
        </xdr:cNvPr>
        <xdr:cNvSpPr txBox="1"/>
      </xdr:nvSpPr>
      <xdr:spPr>
        <a:xfrm>
          <a:off x="7496175" y="10391775"/>
          <a:ext cx="6696075" cy="36195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en-US" altLang="ja-JP" sz="1400" b="1" baseline="0"/>
            <a:t> </a:t>
          </a:r>
          <a:r>
            <a:rPr kumimoji="1" lang="ja-JP" altLang="en-US" sz="1400" b="0" baseline="0"/>
            <a:t>今後</a:t>
          </a:r>
          <a:r>
            <a:rPr kumimoji="1" lang="ja-JP" altLang="en-US" sz="1400" b="0"/>
            <a:t>、変更の可能性があります。ご了承ください。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D740-926D-4F0E-8A3B-6FC654AD3172}">
  <sheetPr>
    <pageSetUpPr fitToPage="1"/>
  </sheetPr>
  <dimension ref="A1:BK44"/>
  <sheetViews>
    <sheetView view="pageBreakPreview" topLeftCell="AF1" zoomScale="166" zoomScaleNormal="100" zoomScaleSheetLayoutView="166" workbookViewId="0">
      <pane ySplit="2" topLeftCell="A3" activePane="bottomLeft" state="frozen"/>
      <selection pane="bottomLeft" activeCell="BC5" sqref="BC5"/>
    </sheetView>
  </sheetViews>
  <sheetFormatPr defaultColWidth="9" defaultRowHeight="22.5" customHeight="1" x14ac:dyDescent="0.15"/>
  <cols>
    <col min="1" max="1" width="2.25" style="1" customWidth="1"/>
    <col min="2" max="2" width="1.875" style="1" customWidth="1"/>
    <col min="3" max="3" width="3" style="1" hidden="1" customWidth="1"/>
    <col min="4" max="4" width="1.625" style="21" hidden="1" customWidth="1"/>
    <col min="5" max="5" width="11.875" style="2" customWidth="1"/>
    <col min="6" max="6" width="2.25" style="1" customWidth="1"/>
    <col min="7" max="7" width="1.875" style="1" customWidth="1"/>
    <col min="8" max="8" width="2.5" style="1" hidden="1" customWidth="1"/>
    <col min="9" max="9" width="1.875" style="1" hidden="1" customWidth="1"/>
    <col min="10" max="10" width="11.875" style="2" customWidth="1"/>
    <col min="11" max="11" width="2.25" style="1" customWidth="1"/>
    <col min="12" max="12" width="1.875" style="1" customWidth="1"/>
    <col min="13" max="13" width="3.375" style="1" hidden="1" customWidth="1"/>
    <col min="14" max="14" width="3.875" style="1" hidden="1" customWidth="1"/>
    <col min="15" max="15" width="11.875" style="2" customWidth="1"/>
    <col min="16" max="16" width="2.25" style="1" customWidth="1"/>
    <col min="17" max="17" width="1.875" style="1" customWidth="1"/>
    <col min="18" max="18" width="3.875" style="1" hidden="1" customWidth="1"/>
    <col min="19" max="19" width="4.5" style="1" hidden="1" customWidth="1"/>
    <col min="20" max="20" width="11.875" style="2" customWidth="1"/>
    <col min="21" max="21" width="2.25" style="1" customWidth="1"/>
    <col min="22" max="22" width="1.875" style="1" customWidth="1"/>
    <col min="23" max="23" width="3" style="1" hidden="1" customWidth="1"/>
    <col min="24" max="24" width="4.5" style="1" hidden="1" customWidth="1"/>
    <col min="25" max="25" width="11.875" style="2" customWidth="1"/>
    <col min="26" max="26" width="2.25" style="1" customWidth="1"/>
    <col min="27" max="27" width="1.875" style="1" customWidth="1"/>
    <col min="28" max="28" width="3" style="1" hidden="1" customWidth="1"/>
    <col min="29" max="29" width="4.5" style="1" hidden="1" customWidth="1"/>
    <col min="30" max="30" width="11.875" style="2" customWidth="1"/>
    <col min="31" max="31" width="2.25" style="1" customWidth="1"/>
    <col min="32" max="32" width="1.875" style="1" customWidth="1"/>
    <col min="33" max="33" width="3" style="1" hidden="1" customWidth="1"/>
    <col min="34" max="34" width="4.5" style="1" hidden="1" customWidth="1"/>
    <col min="35" max="35" width="11.875" style="2" customWidth="1"/>
    <col min="36" max="36" width="2.25" style="1" customWidth="1"/>
    <col min="37" max="37" width="1.875" style="1" customWidth="1"/>
    <col min="38" max="38" width="1.625" style="1" hidden="1" customWidth="1"/>
    <col min="39" max="39" width="2.625" style="1" hidden="1" customWidth="1"/>
    <col min="40" max="40" width="11.875" style="2" customWidth="1"/>
    <col min="41" max="41" width="2.25" style="1" customWidth="1"/>
    <col min="42" max="42" width="1.875" style="1" customWidth="1"/>
    <col min="43" max="43" width="3" style="1" hidden="1" customWidth="1"/>
    <col min="44" max="44" width="4.5" style="1" hidden="1" customWidth="1"/>
    <col min="45" max="45" width="11.875" style="2" customWidth="1"/>
    <col min="46" max="46" width="2.25" style="1" customWidth="1"/>
    <col min="47" max="47" width="1.875" style="1" customWidth="1"/>
    <col min="48" max="48" width="2.75" style="1" hidden="1" customWidth="1"/>
    <col min="49" max="49" width="3.125" style="1" hidden="1" customWidth="1"/>
    <col min="50" max="50" width="11.875" style="2" customWidth="1"/>
    <col min="51" max="51" width="2.25" style="1" customWidth="1"/>
    <col min="52" max="52" width="1.875" style="1" customWidth="1"/>
    <col min="53" max="53" width="1.5" style="1" hidden="1" customWidth="1"/>
    <col min="54" max="54" width="4.5" style="1" hidden="1" customWidth="1"/>
    <col min="55" max="55" width="11.875" style="2" customWidth="1"/>
    <col min="56" max="56" width="2.25" style="1" customWidth="1"/>
    <col min="57" max="57" width="2.125" style="1" customWidth="1"/>
    <col min="58" max="58" width="2.375" style="1" hidden="1" customWidth="1"/>
    <col min="59" max="59" width="3.125" style="1" hidden="1" customWidth="1"/>
    <col min="60" max="60" width="11.875" style="2" customWidth="1"/>
    <col min="61" max="63" width="9" style="1"/>
    <col min="64" max="16384" width="9" style="3"/>
  </cols>
  <sheetData>
    <row r="1" spans="1:60" ht="54" customHeight="1" x14ac:dyDescent="0.15">
      <c r="A1" s="217" t="s">
        <v>95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9" t="s">
        <v>320</v>
      </c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</row>
    <row r="2" spans="1:60" ht="13.5" customHeight="1" x14ac:dyDescent="0.15">
      <c r="A2" s="221" t="s">
        <v>21</v>
      </c>
      <c r="B2" s="222"/>
      <c r="C2" s="80">
        <f>COUNTIF(C3:C33,"○")</f>
        <v>16</v>
      </c>
      <c r="D2" s="81"/>
      <c r="E2" s="82"/>
      <c r="F2" s="221" t="s">
        <v>22</v>
      </c>
      <c r="G2" s="222"/>
      <c r="H2" s="80">
        <f>COUNTIF(H3:H33,"○")</f>
        <v>18</v>
      </c>
      <c r="I2" s="83"/>
      <c r="J2" s="82"/>
      <c r="K2" s="221" t="s">
        <v>23</v>
      </c>
      <c r="L2" s="222"/>
      <c r="M2" s="80">
        <f t="shared" ref="M2" si="0">COUNTIF(M3:M33,"○")</f>
        <v>22</v>
      </c>
      <c r="N2" s="80"/>
      <c r="O2" s="82"/>
      <c r="P2" s="221" t="s">
        <v>24</v>
      </c>
      <c r="Q2" s="222"/>
      <c r="R2" s="80">
        <f>COUNTIF(R3:R33,"○")</f>
        <v>14</v>
      </c>
      <c r="S2" s="80"/>
      <c r="T2" s="82"/>
      <c r="U2" s="221" t="s">
        <v>52</v>
      </c>
      <c r="V2" s="222"/>
      <c r="W2" s="80"/>
      <c r="X2" s="80"/>
      <c r="Y2" s="82"/>
      <c r="Z2" s="221" t="s">
        <v>25</v>
      </c>
      <c r="AA2" s="222"/>
      <c r="AB2" s="4">
        <f t="shared" ref="AB2" si="1">COUNTIF(AB3:AB33,"○")</f>
        <v>20</v>
      </c>
      <c r="AC2" s="4"/>
      <c r="AD2" s="5"/>
      <c r="AE2" s="221" t="s">
        <v>26</v>
      </c>
      <c r="AF2" s="222"/>
      <c r="AG2" s="80">
        <f t="shared" ref="AG2" si="2">COUNTIF(AG3:AG33,"○")</f>
        <v>20</v>
      </c>
      <c r="AH2" s="80"/>
      <c r="AI2" s="82"/>
      <c r="AJ2" s="221" t="s">
        <v>27</v>
      </c>
      <c r="AK2" s="222"/>
      <c r="AL2" s="80">
        <f t="shared" ref="AL2" si="3">COUNTIF(AL3:AL33,"○")</f>
        <v>19</v>
      </c>
      <c r="AM2" s="80"/>
      <c r="AN2" s="82"/>
      <c r="AO2" s="221" t="s">
        <v>28</v>
      </c>
      <c r="AP2" s="222"/>
      <c r="AQ2" s="4">
        <f t="shared" ref="AQ2" si="4">COUNTIF(AQ3:AQ33,"○")</f>
        <v>18</v>
      </c>
      <c r="AR2" s="4"/>
      <c r="AS2" s="5"/>
      <c r="AT2" s="221" t="s">
        <v>29</v>
      </c>
      <c r="AU2" s="222"/>
      <c r="AV2" s="80">
        <f t="shared" ref="AV2" si="5">COUNTIF(AV3:AV33,"○")</f>
        <v>15</v>
      </c>
      <c r="AW2" s="80"/>
      <c r="AX2" s="82"/>
      <c r="AY2" s="221" t="s">
        <v>30</v>
      </c>
      <c r="AZ2" s="222"/>
      <c r="BA2" s="80">
        <f t="shared" ref="BA2" si="6">COUNTIF(BA3:BA33,"○")</f>
        <v>18</v>
      </c>
      <c r="BB2" s="80"/>
      <c r="BC2" s="82"/>
      <c r="BD2" s="221" t="s">
        <v>17</v>
      </c>
      <c r="BE2" s="222"/>
      <c r="BF2" s="4">
        <f t="shared" ref="BF2" si="7">COUNTIF(BF3:BF33,"○")</f>
        <v>14</v>
      </c>
      <c r="BG2" s="4"/>
      <c r="BH2" s="5"/>
    </row>
    <row r="3" spans="1:60" ht="22.5" customHeight="1" x14ac:dyDescent="0.15">
      <c r="A3" s="6">
        <v>1</v>
      </c>
      <c r="B3" s="11" t="s">
        <v>10</v>
      </c>
      <c r="C3" s="27" t="s">
        <v>15</v>
      </c>
      <c r="D3" s="28" t="str">
        <f>CONCATENATE(B3,C3)</f>
        <v>水〇</v>
      </c>
      <c r="E3" s="85" t="s">
        <v>150</v>
      </c>
      <c r="F3" s="6">
        <v>1</v>
      </c>
      <c r="G3" s="6" t="s">
        <v>14</v>
      </c>
      <c r="H3"/>
      <c r="I3"/>
      <c r="J3" s="60" t="s">
        <v>185</v>
      </c>
      <c r="K3" s="27">
        <v>1</v>
      </c>
      <c r="L3" s="93" t="s">
        <v>9</v>
      </c>
      <c r="M3" s="27" t="s">
        <v>0</v>
      </c>
      <c r="N3" s="28" t="str">
        <f>CONCATENATE(L3,M3)</f>
        <v>月○</v>
      </c>
      <c r="O3" s="54" t="s">
        <v>136</v>
      </c>
      <c r="P3" s="11">
        <v>1</v>
      </c>
      <c r="Q3" s="11" t="s">
        <v>10</v>
      </c>
      <c r="R3" s="11" t="s">
        <v>0</v>
      </c>
      <c r="S3" s="12" t="str">
        <f>CONCATENATE(Q3,R3)</f>
        <v>水○</v>
      </c>
      <c r="T3" s="44" t="s">
        <v>55</v>
      </c>
      <c r="U3" s="37">
        <v>1</v>
      </c>
      <c r="V3" s="38" t="s">
        <v>11</v>
      </c>
      <c r="W3" s="39"/>
      <c r="X3" s="39"/>
      <c r="Y3" s="96"/>
      <c r="Z3" s="11">
        <v>1</v>
      </c>
      <c r="AA3" s="11" t="s">
        <v>13</v>
      </c>
      <c r="AB3" s="11" t="s">
        <v>0</v>
      </c>
      <c r="AC3" s="12" t="str">
        <f>CONCATENATE(AA3,AB3)</f>
        <v>火○</v>
      </c>
      <c r="AD3" s="103" t="s">
        <v>94</v>
      </c>
      <c r="AE3" s="34">
        <v>1</v>
      </c>
      <c r="AF3" s="11" t="s">
        <v>12</v>
      </c>
      <c r="AG3" s="27" t="s">
        <v>0</v>
      </c>
      <c r="AH3" s="28" t="str">
        <f>CONCATENATE(AF3,AG3)</f>
        <v>木○</v>
      </c>
      <c r="AI3" s="51" t="s">
        <v>116</v>
      </c>
      <c r="AJ3" s="27">
        <v>1</v>
      </c>
      <c r="AK3" s="38" t="s">
        <v>45</v>
      </c>
      <c r="AL3" s="27" t="s">
        <v>0</v>
      </c>
      <c r="AM3" s="28" t="str">
        <f>CONCATENATE(AK3,AL3)</f>
        <v>日○</v>
      </c>
      <c r="AN3" s="123"/>
      <c r="AO3" s="34">
        <v>1</v>
      </c>
      <c r="AP3" s="11" t="s">
        <v>13</v>
      </c>
      <c r="AQ3" s="27" t="s">
        <v>0</v>
      </c>
      <c r="AR3" s="28" t="str">
        <f>CONCATENATE(AP3,AQ3)</f>
        <v>火○</v>
      </c>
      <c r="AS3" s="151" t="s">
        <v>131</v>
      </c>
      <c r="AT3" s="27">
        <v>1</v>
      </c>
      <c r="AU3" s="27" t="s">
        <v>14</v>
      </c>
      <c r="AV3" s="27" t="s">
        <v>1</v>
      </c>
      <c r="AW3" s="28" t="str">
        <f>CONCATENATE(AU3,AV3)</f>
        <v>金×</v>
      </c>
      <c r="AX3" s="149" t="s">
        <v>119</v>
      </c>
      <c r="AY3" s="11">
        <v>1</v>
      </c>
      <c r="AZ3" s="11" t="s">
        <v>9</v>
      </c>
      <c r="BA3" s="11" t="s">
        <v>0</v>
      </c>
      <c r="BB3" s="12" t="str">
        <f>CONCATENATE(AZ3,BA3)</f>
        <v>月○</v>
      </c>
      <c r="BC3" s="48" t="s">
        <v>171</v>
      </c>
      <c r="BD3" s="11">
        <v>1</v>
      </c>
      <c r="BE3" s="11" t="s">
        <v>9</v>
      </c>
      <c r="BF3" s="11" t="s">
        <v>0</v>
      </c>
      <c r="BG3" s="12" t="str">
        <f>CONCATENATE(BE3,BF3)</f>
        <v>月○</v>
      </c>
      <c r="BH3" s="150" t="s">
        <v>206</v>
      </c>
    </row>
    <row r="4" spans="1:60" ht="22.5" customHeight="1" x14ac:dyDescent="0.15">
      <c r="A4" s="32">
        <v>2</v>
      </c>
      <c r="B4" s="11" t="s">
        <v>65</v>
      </c>
      <c r="C4" s="6" t="s">
        <v>15</v>
      </c>
      <c r="D4" s="7" t="str">
        <f>CONCATENATE(B4,C4)</f>
        <v>木〇</v>
      </c>
      <c r="E4" s="85" t="s">
        <v>151</v>
      </c>
      <c r="F4" s="37">
        <v>2</v>
      </c>
      <c r="G4" s="27" t="s">
        <v>67</v>
      </c>
      <c r="H4" s="39"/>
      <c r="I4" s="39"/>
      <c r="J4" s="54"/>
      <c r="K4" s="41">
        <v>2</v>
      </c>
      <c r="L4" s="11" t="str">
        <f t="shared" ref="L4:L32" si="8">IF(L3="月","火",IF(L3="火","水",IF(L3="水","木",IF(L3="木","金",IF(L3="金","土",IF(L3="土","日",IF(L3="日","月")))))))</f>
        <v>火</v>
      </c>
      <c r="M4" s="11" t="s">
        <v>0</v>
      </c>
      <c r="N4" s="12" t="str">
        <f t="shared" ref="N4:N33" si="9">CONCATENATE(L4,M4)</f>
        <v>火○</v>
      </c>
      <c r="O4" s="77" t="s">
        <v>161</v>
      </c>
      <c r="P4" s="11">
        <v>2</v>
      </c>
      <c r="Q4" s="11" t="str">
        <f>IF(Q3="月","火",IF(Q3="火","水",IF(Q3="水","木",IF(Q3="木","金",IF(Q3="金","土",IF(Q3="土","日",IF(Q3="日","月")))))))</f>
        <v>木</v>
      </c>
      <c r="R4" s="11" t="s">
        <v>0</v>
      </c>
      <c r="S4" s="12" t="str">
        <f t="shared" ref="S4:S32" si="10">CONCATENATE(Q4,R4)</f>
        <v>木○</v>
      </c>
      <c r="T4" s="44" t="s">
        <v>221</v>
      </c>
      <c r="U4" s="27">
        <v>2</v>
      </c>
      <c r="V4" s="27" t="str">
        <f>IF(V3="月","火",IF(V3="火","水",IF(V3="水","木",IF(V3="木","金",IF(V3="金","土",IF(V3="土","日",IF(V3="日","月")))))))</f>
        <v>日</v>
      </c>
      <c r="W4" s="27" t="s">
        <v>15</v>
      </c>
      <c r="X4" s="28" t="str">
        <f t="shared" ref="X4:X33" si="11">CONCATENATE(V4,W4)</f>
        <v>日〇</v>
      </c>
      <c r="Y4" s="94"/>
      <c r="Z4" s="6">
        <v>2</v>
      </c>
      <c r="AA4" s="11" t="s">
        <v>71</v>
      </c>
      <c r="AB4" s="27" t="s">
        <v>0</v>
      </c>
      <c r="AC4" s="28" t="str">
        <f t="shared" ref="AC4:AC33" si="12">CONCATENATE(AA4,AB4)</f>
        <v>水○</v>
      </c>
      <c r="AD4" s="51" t="s">
        <v>79</v>
      </c>
      <c r="AE4" s="6">
        <v>2</v>
      </c>
      <c r="AF4" s="6" t="str">
        <f t="shared" ref="AF4:AF5" si="13">IF(AF3="月","火",IF(AF3="火","水",IF(AF3="水","木",IF(AF3="木","金",IF(AF3="金","土",IF(AF3="土","日",IF(AF3="日","月")))))))</f>
        <v>金</v>
      </c>
      <c r="AG4" s="39"/>
      <c r="AH4" s="39"/>
      <c r="AI4" s="44" t="s">
        <v>129</v>
      </c>
      <c r="AJ4" s="11">
        <v>2</v>
      </c>
      <c r="AK4" s="11" t="str">
        <f>IF(AK3="月","火",IF(AK3="火","水",IF(AK3="水","木",IF(AK3="木","金",IF(AK3="金","土",IF(AK3="土","日",IF(AK3="日","月")))))))</f>
        <v>月</v>
      </c>
      <c r="AL4" s="11" t="s">
        <v>0</v>
      </c>
      <c r="AM4" s="12" t="str">
        <f t="shared" ref="AM4:AM33" si="14">CONCATENATE(AK4,AL4)</f>
        <v>月○</v>
      </c>
      <c r="AN4" s="77" t="s">
        <v>158</v>
      </c>
      <c r="AO4" s="6">
        <v>2</v>
      </c>
      <c r="AP4" s="11" t="s">
        <v>71</v>
      </c>
      <c r="AQ4" s="27" t="s">
        <v>0</v>
      </c>
      <c r="AR4" s="28" t="str">
        <f t="shared" ref="AR4:AR33" si="15">CONCATENATE(AP4,AQ4)</f>
        <v>水○</v>
      </c>
      <c r="AS4" s="53" t="s">
        <v>198</v>
      </c>
      <c r="AT4" s="27">
        <v>2</v>
      </c>
      <c r="AU4" s="27" t="s">
        <v>67</v>
      </c>
      <c r="AV4" s="39"/>
      <c r="AW4" s="39"/>
      <c r="AX4" s="59" t="s">
        <v>118</v>
      </c>
      <c r="AY4" s="11">
        <v>2</v>
      </c>
      <c r="AZ4" s="11" t="str">
        <f>IF(AZ3="月","火",IF(AZ3="火","水",IF(AZ3="水","木",IF(AZ3="木","金",IF(AZ3="金","土",IF(AZ3="土","日",IF(AZ3="日","月")))))))</f>
        <v>火</v>
      </c>
      <c r="BA4" s="11" t="s">
        <v>0</v>
      </c>
      <c r="BB4" s="12" t="str">
        <f t="shared" ref="BB4:BB33" si="16">CONCATENATE(AZ4,BA4)</f>
        <v>火○</v>
      </c>
      <c r="BC4" s="53" t="s">
        <v>166</v>
      </c>
      <c r="BD4" s="11">
        <v>2</v>
      </c>
      <c r="BE4" s="11" t="s">
        <v>70</v>
      </c>
      <c r="BF4" s="11" t="s">
        <v>0</v>
      </c>
      <c r="BG4" s="12" t="str">
        <f t="shared" ref="BG4:BG33" si="17">CONCATENATE(BE4,BF4)</f>
        <v>火○</v>
      </c>
      <c r="BH4" s="106" t="s">
        <v>191</v>
      </c>
    </row>
    <row r="5" spans="1:60" ht="22.5" customHeight="1" x14ac:dyDescent="0.15">
      <c r="A5" s="6">
        <v>3</v>
      </c>
      <c r="B5" s="11" t="s">
        <v>66</v>
      </c>
      <c r="C5"/>
      <c r="D5"/>
      <c r="E5" s="51" t="s">
        <v>126</v>
      </c>
      <c r="F5" s="27">
        <v>3</v>
      </c>
      <c r="G5" s="27" t="str">
        <f t="shared" ref="G5:G33" si="18">IF(G4="月","火",IF(G4="火","水",IF(G4="水","木",IF(G4="木","金",IF(G4="金","土",IF(G4="土","日",IF(G4="日","月")))))))</f>
        <v>日</v>
      </c>
      <c r="H5" s="27" t="s">
        <v>1</v>
      </c>
      <c r="I5" s="28" t="str">
        <f t="shared" ref="I5:I33" si="19">CONCATENATE(G5,H5)</f>
        <v>日×</v>
      </c>
      <c r="J5" s="62" t="s">
        <v>34</v>
      </c>
      <c r="K5" s="11">
        <v>3</v>
      </c>
      <c r="L5" s="11" t="str">
        <f t="shared" si="8"/>
        <v>水</v>
      </c>
      <c r="M5" s="27" t="s">
        <v>0</v>
      </c>
      <c r="N5" s="28" t="str">
        <f t="shared" si="9"/>
        <v>水○</v>
      </c>
      <c r="O5" s="48" t="s">
        <v>194</v>
      </c>
      <c r="P5" s="6">
        <v>3</v>
      </c>
      <c r="Q5" s="6" t="str">
        <f t="shared" ref="Q5:Q30" si="20">IF(Q4="月","火",IF(Q4="火","水",IF(Q4="水","木",IF(Q4="木","金",IF(Q4="金","土",IF(Q4="土","日",IF(Q4="日","月")))))))</f>
        <v>金</v>
      </c>
      <c r="R5"/>
      <c r="S5"/>
      <c r="T5" s="51" t="s">
        <v>378</v>
      </c>
      <c r="U5" s="11">
        <v>3</v>
      </c>
      <c r="V5" s="11" t="str">
        <f t="shared" ref="V5:V33" si="21">IF(V4="月","火",IF(V4="火","水",IF(V4="水","木",IF(V4="木","金",IF(V4="金","土",IF(V4="土","日",IF(V4="日","月")))))))</f>
        <v>月</v>
      </c>
      <c r="W5" s="11" t="s">
        <v>15</v>
      </c>
      <c r="X5" s="12" t="str">
        <f t="shared" si="11"/>
        <v>月〇</v>
      </c>
      <c r="Y5" s="97"/>
      <c r="Z5" s="6">
        <v>3</v>
      </c>
      <c r="AA5" s="11" t="s">
        <v>65</v>
      </c>
      <c r="AB5" s="27" t="s">
        <v>0</v>
      </c>
      <c r="AC5" s="28" t="str">
        <f t="shared" si="12"/>
        <v>木○</v>
      </c>
      <c r="AD5" s="56" t="s">
        <v>89</v>
      </c>
      <c r="AE5" s="27">
        <v>3</v>
      </c>
      <c r="AF5" s="27" t="str">
        <f t="shared" si="13"/>
        <v>土</v>
      </c>
      <c r="AG5" s="39"/>
      <c r="AH5" s="39"/>
      <c r="AI5" s="74"/>
      <c r="AJ5" s="6">
        <v>3</v>
      </c>
      <c r="AK5" s="6" t="str">
        <f t="shared" ref="AK5:AK32" si="22">IF(AK4="月","火",IF(AK4="火","水",IF(AK4="水","木",IF(AK4="木","金",IF(AK4="金","土",IF(AK4="土","日",IF(AK4="日","月")))))))</f>
        <v>火</v>
      </c>
      <c r="AL5" s="6" t="s">
        <v>1</v>
      </c>
      <c r="AM5" s="7" t="str">
        <f t="shared" si="14"/>
        <v>火×</v>
      </c>
      <c r="AN5" s="63" t="s">
        <v>38</v>
      </c>
      <c r="AO5" s="6">
        <v>3</v>
      </c>
      <c r="AP5" s="11" t="s">
        <v>65</v>
      </c>
      <c r="AQ5" s="27" t="s">
        <v>0</v>
      </c>
      <c r="AR5" s="28" t="str">
        <f t="shared" si="15"/>
        <v>木○</v>
      </c>
      <c r="AS5" s="52" t="s">
        <v>425</v>
      </c>
      <c r="AT5" s="37">
        <v>3</v>
      </c>
      <c r="AU5" s="27" t="s">
        <v>68</v>
      </c>
      <c r="AV5" s="39"/>
      <c r="AW5" s="39"/>
      <c r="AX5" s="58" t="s">
        <v>117</v>
      </c>
      <c r="AY5" s="6">
        <v>3</v>
      </c>
      <c r="AZ5" s="11" t="str">
        <f t="shared" ref="AZ5:AZ8" si="23">IF(AZ4="月","火",IF(AZ4="火","水",IF(AZ4="水","木",IF(AZ4="木","金",IF(AZ4="金","土",IF(AZ4="土","日",IF(AZ4="日","月")))))))</f>
        <v>水</v>
      </c>
      <c r="BA5" s="27" t="s">
        <v>0</v>
      </c>
      <c r="BB5" s="28" t="str">
        <f t="shared" si="16"/>
        <v>水○</v>
      </c>
      <c r="BC5" s="67" t="s">
        <v>141</v>
      </c>
      <c r="BD5" s="6">
        <v>3</v>
      </c>
      <c r="BE5" s="11" t="s">
        <v>71</v>
      </c>
      <c r="BF5" s="27" t="s">
        <v>0</v>
      </c>
      <c r="BG5" s="28" t="str">
        <f t="shared" si="17"/>
        <v>水○</v>
      </c>
      <c r="BH5" s="53" t="s">
        <v>207</v>
      </c>
    </row>
    <row r="6" spans="1:60" ht="22.5" customHeight="1" x14ac:dyDescent="0.15">
      <c r="A6" s="119">
        <v>4</v>
      </c>
      <c r="B6" s="27" t="s">
        <v>67</v>
      </c>
      <c r="C6" s="27" t="s">
        <v>1</v>
      </c>
      <c r="D6" s="28" t="str">
        <f>CONCATENATE(B6,C6)</f>
        <v>土×</v>
      </c>
      <c r="E6" s="118"/>
      <c r="F6" s="27">
        <v>4</v>
      </c>
      <c r="G6" s="27" t="str">
        <f t="shared" si="18"/>
        <v>月</v>
      </c>
      <c r="H6" s="27" t="s">
        <v>1</v>
      </c>
      <c r="I6" s="28" t="str">
        <f t="shared" si="19"/>
        <v>月×</v>
      </c>
      <c r="J6" s="62" t="s">
        <v>35</v>
      </c>
      <c r="K6" s="11">
        <v>4</v>
      </c>
      <c r="L6" s="11" t="str">
        <f t="shared" si="8"/>
        <v>木</v>
      </c>
      <c r="M6" s="11" t="s">
        <v>0</v>
      </c>
      <c r="N6" s="12" t="str">
        <f t="shared" si="9"/>
        <v>木○</v>
      </c>
      <c r="O6" s="103" t="s">
        <v>215</v>
      </c>
      <c r="P6" s="37">
        <v>4</v>
      </c>
      <c r="Q6" s="27" t="str">
        <f t="shared" si="20"/>
        <v>土</v>
      </c>
      <c r="R6" s="39"/>
      <c r="S6" s="39"/>
      <c r="T6" s="74"/>
      <c r="U6" s="11">
        <v>4</v>
      </c>
      <c r="V6" s="11" t="str">
        <f t="shared" si="21"/>
        <v>火</v>
      </c>
      <c r="W6" s="11" t="s">
        <v>15</v>
      </c>
      <c r="X6" s="12" t="str">
        <f t="shared" si="11"/>
        <v>火〇</v>
      </c>
      <c r="Y6" s="95"/>
      <c r="Z6" s="6">
        <v>4</v>
      </c>
      <c r="AA6" s="11" t="s">
        <v>66</v>
      </c>
      <c r="AB6"/>
      <c r="AC6"/>
      <c r="AD6" s="51" t="s">
        <v>365</v>
      </c>
      <c r="AE6" s="27">
        <v>4</v>
      </c>
      <c r="AF6" s="27" t="str">
        <f t="shared" ref="AF6:AF33" si="24">IF(AF5="月","火",IF(AF5="火","水",IF(AF5="水","木",IF(AF5="木","金",IF(AF5="金","土",IF(AF5="土","日",IF(AF5="日","月")))))))</f>
        <v>日</v>
      </c>
      <c r="AG6" s="27" t="s">
        <v>0</v>
      </c>
      <c r="AH6" s="28" t="str">
        <f t="shared" ref="AH6:AH31" si="25">CONCATENATE(AF6,AG6)</f>
        <v>日○</v>
      </c>
      <c r="AI6" s="115"/>
      <c r="AJ6" s="11">
        <v>4</v>
      </c>
      <c r="AK6" s="11" t="str">
        <f t="shared" si="22"/>
        <v>水</v>
      </c>
      <c r="AL6" s="11" t="s">
        <v>0</v>
      </c>
      <c r="AM6" s="12" t="str">
        <f t="shared" si="14"/>
        <v>水○</v>
      </c>
      <c r="AN6" s="45" t="s">
        <v>55</v>
      </c>
      <c r="AO6" s="6">
        <v>4</v>
      </c>
      <c r="AP6" s="11" t="s">
        <v>66</v>
      </c>
      <c r="AQ6"/>
      <c r="AR6"/>
      <c r="AS6" s="53" t="s">
        <v>197</v>
      </c>
      <c r="AT6" s="27">
        <v>4</v>
      </c>
      <c r="AU6" s="27" t="s">
        <v>69</v>
      </c>
      <c r="AV6" s="27" t="s">
        <v>15</v>
      </c>
      <c r="AW6" s="28" t="str">
        <f t="shared" ref="AW6:AW33" si="26">CONCATENATE(AU6,AV6)</f>
        <v>月〇</v>
      </c>
      <c r="AX6" s="148" t="s">
        <v>117</v>
      </c>
      <c r="AY6" s="6">
        <v>4</v>
      </c>
      <c r="AZ6" s="11" t="str">
        <f t="shared" si="23"/>
        <v>木</v>
      </c>
      <c r="BA6" s="27" t="s">
        <v>0</v>
      </c>
      <c r="BB6" s="28" t="str">
        <f t="shared" si="16"/>
        <v>木○</v>
      </c>
      <c r="BC6" s="47" t="s">
        <v>376</v>
      </c>
      <c r="BD6" s="6">
        <v>4</v>
      </c>
      <c r="BE6" s="11" t="s">
        <v>65</v>
      </c>
      <c r="BF6"/>
      <c r="BG6"/>
      <c r="BH6" s="46" t="s">
        <v>180</v>
      </c>
    </row>
    <row r="7" spans="1:60" ht="22.5" customHeight="1" x14ac:dyDescent="0.15">
      <c r="A7" s="27">
        <v>5</v>
      </c>
      <c r="B7" s="27" t="s">
        <v>68</v>
      </c>
      <c r="C7" s="27" t="s">
        <v>15</v>
      </c>
      <c r="D7" s="28" t="str">
        <f t="shared" ref="D7:D33" si="27">CONCATENATE(B7,C7)</f>
        <v>日〇</v>
      </c>
      <c r="E7" s="55"/>
      <c r="F7" s="27">
        <v>5</v>
      </c>
      <c r="G7" s="27" t="str">
        <f t="shared" si="18"/>
        <v>火</v>
      </c>
      <c r="H7" s="27" t="s">
        <v>1</v>
      </c>
      <c r="I7" s="28" t="str">
        <f t="shared" si="19"/>
        <v>火×</v>
      </c>
      <c r="J7" s="62" t="s">
        <v>36</v>
      </c>
      <c r="K7" s="11">
        <v>5</v>
      </c>
      <c r="L7" s="11" t="str">
        <f t="shared" si="8"/>
        <v>金</v>
      </c>
      <c r="M7" s="43"/>
      <c r="N7" s="43"/>
      <c r="O7" s="60" t="s">
        <v>362</v>
      </c>
      <c r="P7" s="27">
        <v>5</v>
      </c>
      <c r="Q7" s="27" t="str">
        <f t="shared" si="20"/>
        <v>日</v>
      </c>
      <c r="R7" s="27" t="s">
        <v>0</v>
      </c>
      <c r="S7" s="28" t="str">
        <f t="shared" si="10"/>
        <v>日○</v>
      </c>
      <c r="T7" s="92"/>
      <c r="U7" s="6">
        <v>5</v>
      </c>
      <c r="V7" s="11" t="str">
        <f t="shared" si="21"/>
        <v>水</v>
      </c>
      <c r="W7" s="33" t="s">
        <v>15</v>
      </c>
      <c r="X7" s="71" t="str">
        <f t="shared" si="11"/>
        <v>水〇</v>
      </c>
      <c r="Y7" s="30"/>
      <c r="Z7" s="37">
        <v>5</v>
      </c>
      <c r="AA7" s="27" t="s">
        <v>67</v>
      </c>
      <c r="AB7" s="39"/>
      <c r="AC7" s="39"/>
      <c r="AD7" s="130"/>
      <c r="AE7" s="11">
        <v>5</v>
      </c>
      <c r="AF7" s="11" t="str">
        <f t="shared" si="24"/>
        <v>月</v>
      </c>
      <c r="AG7" s="11" t="s">
        <v>0</v>
      </c>
      <c r="AH7" s="12" t="str">
        <f t="shared" si="25"/>
        <v>月○</v>
      </c>
      <c r="AI7" s="137"/>
      <c r="AJ7" s="34">
        <v>5</v>
      </c>
      <c r="AK7" s="6" t="str">
        <f t="shared" si="22"/>
        <v>木</v>
      </c>
      <c r="AL7" s="27" t="s">
        <v>0</v>
      </c>
      <c r="AM7" s="28" t="str">
        <f t="shared" si="14"/>
        <v>木○</v>
      </c>
      <c r="AN7" s="44" t="s">
        <v>110</v>
      </c>
      <c r="AO7" s="37">
        <v>5</v>
      </c>
      <c r="AP7" s="27" t="s">
        <v>67</v>
      </c>
      <c r="AQ7" s="39"/>
      <c r="AR7" s="39"/>
      <c r="AS7" s="124"/>
      <c r="AT7" s="11">
        <v>5</v>
      </c>
      <c r="AU7" s="11" t="s">
        <v>70</v>
      </c>
      <c r="AV7" s="11" t="s">
        <v>15</v>
      </c>
      <c r="AW7" s="12" t="str">
        <f t="shared" si="26"/>
        <v>火〇</v>
      </c>
      <c r="AX7" s="101"/>
      <c r="AY7" s="6">
        <v>5</v>
      </c>
      <c r="AZ7" s="11" t="str">
        <f t="shared" si="23"/>
        <v>金</v>
      </c>
      <c r="BA7"/>
      <c r="BB7"/>
      <c r="BC7" s="47" t="s">
        <v>51</v>
      </c>
      <c r="BD7" s="6">
        <v>5</v>
      </c>
      <c r="BE7" s="11" t="s">
        <v>66</v>
      </c>
      <c r="BF7"/>
      <c r="BG7"/>
      <c r="BH7" s="49" t="s">
        <v>181</v>
      </c>
    </row>
    <row r="8" spans="1:60" ht="22.5" customHeight="1" x14ac:dyDescent="0.15">
      <c r="A8" s="9">
        <v>6</v>
      </c>
      <c r="B8" s="9" t="s">
        <v>69</v>
      </c>
      <c r="C8" s="9" t="s">
        <v>15</v>
      </c>
      <c r="D8" s="10" t="str">
        <f t="shared" si="27"/>
        <v>月〇</v>
      </c>
      <c r="E8" s="85" t="s">
        <v>112</v>
      </c>
      <c r="F8" s="27">
        <v>6</v>
      </c>
      <c r="G8" s="27" t="str">
        <f t="shared" si="18"/>
        <v>水</v>
      </c>
      <c r="H8" s="27" t="s">
        <v>0</v>
      </c>
      <c r="I8" s="28" t="str">
        <f t="shared" si="19"/>
        <v>水○</v>
      </c>
      <c r="J8" s="57" t="s">
        <v>16</v>
      </c>
      <c r="K8" s="27">
        <v>6</v>
      </c>
      <c r="L8" s="27" t="str">
        <f t="shared" si="8"/>
        <v>土</v>
      </c>
      <c r="M8" s="39"/>
      <c r="N8" s="39"/>
      <c r="O8" s="54" t="s">
        <v>135</v>
      </c>
      <c r="P8" s="11">
        <v>6</v>
      </c>
      <c r="Q8" s="11" t="str">
        <f t="shared" si="20"/>
        <v>月</v>
      </c>
      <c r="R8" s="11" t="s">
        <v>0</v>
      </c>
      <c r="S8" s="12" t="str">
        <f t="shared" si="10"/>
        <v>月○</v>
      </c>
      <c r="T8" s="85" t="s">
        <v>307</v>
      </c>
      <c r="U8" s="6">
        <v>6</v>
      </c>
      <c r="V8" s="11" t="str">
        <f t="shared" si="21"/>
        <v>木</v>
      </c>
      <c r="W8" s="33" t="s">
        <v>15</v>
      </c>
      <c r="X8" s="71" t="str">
        <f t="shared" si="11"/>
        <v>木〇</v>
      </c>
      <c r="Y8" s="30"/>
      <c r="Z8" s="27">
        <v>6</v>
      </c>
      <c r="AA8" s="27" t="s">
        <v>68</v>
      </c>
      <c r="AB8" s="27" t="s">
        <v>0</v>
      </c>
      <c r="AC8" s="28" t="str">
        <f t="shared" si="12"/>
        <v>日○</v>
      </c>
      <c r="AD8" s="92"/>
      <c r="AE8" s="11">
        <v>6</v>
      </c>
      <c r="AF8" s="11" t="str">
        <f>IF(AF7="月","火",IF(AF7="火","水",IF(AF7="水","木",IF(AF7="木","金",IF(AF7="金","土",IF(AF7="土","日",IF(AF7="日","月")))))))</f>
        <v>火</v>
      </c>
      <c r="AG8" s="11" t="s">
        <v>0</v>
      </c>
      <c r="AH8" s="12" t="str">
        <f t="shared" si="25"/>
        <v>火○</v>
      </c>
      <c r="AI8" s="44"/>
      <c r="AJ8" s="6">
        <v>6</v>
      </c>
      <c r="AK8" s="6" t="str">
        <f t="shared" si="22"/>
        <v>金</v>
      </c>
      <c r="AL8"/>
      <c r="AM8"/>
      <c r="AN8" s="48" t="s">
        <v>111</v>
      </c>
      <c r="AO8" s="27">
        <v>6</v>
      </c>
      <c r="AP8" s="27" t="s">
        <v>68</v>
      </c>
      <c r="AQ8" s="27" t="s">
        <v>0</v>
      </c>
      <c r="AR8" s="28" t="str">
        <f t="shared" si="15"/>
        <v>日○</v>
      </c>
      <c r="AS8" s="92"/>
      <c r="AT8" s="6">
        <v>6</v>
      </c>
      <c r="AU8" s="11" t="s">
        <v>71</v>
      </c>
      <c r="AV8" s="27" t="s">
        <v>15</v>
      </c>
      <c r="AW8" s="28" t="str">
        <f t="shared" si="26"/>
        <v>水〇</v>
      </c>
      <c r="AX8" s="31"/>
      <c r="AY8" s="37">
        <v>6</v>
      </c>
      <c r="AZ8" s="27" t="str">
        <f t="shared" si="23"/>
        <v>土</v>
      </c>
      <c r="BA8" s="39"/>
      <c r="BB8" s="39"/>
      <c r="BC8" s="74"/>
      <c r="BD8" s="38">
        <v>6</v>
      </c>
      <c r="BE8" s="143" t="s">
        <v>11</v>
      </c>
      <c r="BF8" s="39"/>
      <c r="BG8" s="39"/>
      <c r="BH8" s="54" t="s">
        <v>19</v>
      </c>
    </row>
    <row r="9" spans="1:60" ht="22.5" customHeight="1" x14ac:dyDescent="0.15">
      <c r="A9" s="11">
        <v>7</v>
      </c>
      <c r="B9" s="11" t="str">
        <f t="shared" ref="B9:B32" si="28">IF(B8="月","火",IF(B8="火","水",IF(B8="水","木",IF(B8="木","金",IF(B8="金","土",IF(B8="土","日",IF(B8="日","月")))))))</f>
        <v>火</v>
      </c>
      <c r="C9" s="11" t="s">
        <v>15</v>
      </c>
      <c r="D9" s="12" t="str">
        <f t="shared" si="27"/>
        <v>火〇</v>
      </c>
      <c r="E9" s="114" t="s">
        <v>167</v>
      </c>
      <c r="F9" s="11">
        <v>7</v>
      </c>
      <c r="G9" s="11" t="str">
        <f t="shared" si="18"/>
        <v>木</v>
      </c>
      <c r="H9" s="11" t="s">
        <v>0</v>
      </c>
      <c r="I9" s="12" t="str">
        <f t="shared" si="19"/>
        <v>木○</v>
      </c>
      <c r="J9" s="153" t="s">
        <v>88</v>
      </c>
      <c r="K9" s="27">
        <v>7</v>
      </c>
      <c r="L9" s="27" t="str">
        <f t="shared" si="8"/>
        <v>日</v>
      </c>
      <c r="M9" s="27" t="s">
        <v>0</v>
      </c>
      <c r="N9" s="28" t="str">
        <f t="shared" si="9"/>
        <v>日○</v>
      </c>
      <c r="O9" s="122"/>
      <c r="P9" s="11">
        <v>7</v>
      </c>
      <c r="Q9" s="6" t="str">
        <f t="shared" si="20"/>
        <v>火</v>
      </c>
      <c r="R9" s="11" t="s">
        <v>0</v>
      </c>
      <c r="S9" s="12" t="str">
        <f t="shared" si="10"/>
        <v>火○</v>
      </c>
      <c r="T9" s="77" t="s">
        <v>382</v>
      </c>
      <c r="U9" s="6">
        <v>7</v>
      </c>
      <c r="V9" s="11" t="str">
        <f t="shared" si="21"/>
        <v>金</v>
      </c>
      <c r="W9"/>
      <c r="X9"/>
      <c r="Y9"/>
      <c r="Z9" s="11">
        <v>7</v>
      </c>
      <c r="AA9" s="11" t="s">
        <v>69</v>
      </c>
      <c r="AB9" s="11" t="s">
        <v>0</v>
      </c>
      <c r="AC9" s="12" t="str">
        <f t="shared" si="12"/>
        <v>月○</v>
      </c>
      <c r="AD9" s="60" t="s">
        <v>366</v>
      </c>
      <c r="AE9" s="6">
        <v>7</v>
      </c>
      <c r="AF9" s="11" t="str">
        <f>IF(AF8="月","火",IF(AF8="火","水",IF(AF8="水","木",IF(AF8="木","金",IF(AF8="金","土",IF(AF8="土","日",IF(AF8="日","月")))))))</f>
        <v>水</v>
      </c>
      <c r="AG9" s="33" t="s">
        <v>0</v>
      </c>
      <c r="AH9" s="71" t="str">
        <f t="shared" si="25"/>
        <v>水○</v>
      </c>
      <c r="AI9" s="44" t="s">
        <v>55</v>
      </c>
      <c r="AJ9" s="37">
        <v>7</v>
      </c>
      <c r="AK9" s="27" t="str">
        <f t="shared" si="22"/>
        <v>土</v>
      </c>
      <c r="AL9" s="39"/>
      <c r="AM9" s="39"/>
      <c r="AN9" s="54" t="s">
        <v>19</v>
      </c>
      <c r="AO9" s="11">
        <v>7</v>
      </c>
      <c r="AP9" s="11" t="s">
        <v>69</v>
      </c>
      <c r="AQ9" s="11" t="s">
        <v>0</v>
      </c>
      <c r="AR9" s="12" t="str">
        <f t="shared" si="15"/>
        <v>月○</v>
      </c>
      <c r="AS9" s="60" t="s">
        <v>169</v>
      </c>
      <c r="AT9" s="41">
        <v>7</v>
      </c>
      <c r="AU9" s="11" t="s">
        <v>65</v>
      </c>
      <c r="AV9" s="27" t="s">
        <v>15</v>
      </c>
      <c r="AW9" s="28" t="str">
        <f t="shared" si="26"/>
        <v>木〇</v>
      </c>
      <c r="AX9" s="105"/>
      <c r="AY9" s="27">
        <v>7</v>
      </c>
      <c r="AZ9" s="27" t="str">
        <f t="shared" ref="AZ9:AZ30" si="29">IF(AZ8="月","火",IF(AZ8="火","水",IF(AZ8="水","木",IF(AZ8="木","金",IF(AZ8="金","土",IF(AZ8="土","日",IF(AZ8="日","月")))))))</f>
        <v>日</v>
      </c>
      <c r="BA9" s="27" t="s">
        <v>0</v>
      </c>
      <c r="BB9" s="28" t="str">
        <f t="shared" si="16"/>
        <v>日○</v>
      </c>
      <c r="BC9" s="142"/>
      <c r="BD9" s="27">
        <v>7</v>
      </c>
      <c r="BE9" s="37" t="s">
        <v>68</v>
      </c>
      <c r="BF9" s="27" t="s">
        <v>0</v>
      </c>
      <c r="BG9" s="28" t="str">
        <f t="shared" si="17"/>
        <v>日○</v>
      </c>
      <c r="BH9" s="36"/>
    </row>
    <row r="10" spans="1:60" ht="22.5" customHeight="1" x14ac:dyDescent="0.15">
      <c r="A10" s="11">
        <v>8</v>
      </c>
      <c r="B10" s="11" t="str">
        <f t="shared" si="28"/>
        <v>水</v>
      </c>
      <c r="C10" s="11" t="s">
        <v>0</v>
      </c>
      <c r="D10" s="12" t="str">
        <f t="shared" si="27"/>
        <v>水○</v>
      </c>
      <c r="E10" s="114" t="s">
        <v>174</v>
      </c>
      <c r="F10" s="6">
        <v>8</v>
      </c>
      <c r="G10" s="6" t="str">
        <f t="shared" si="18"/>
        <v>金</v>
      </c>
      <c r="H10"/>
      <c r="I10"/>
      <c r="J10" s="103" t="s">
        <v>360</v>
      </c>
      <c r="K10" s="11">
        <v>8</v>
      </c>
      <c r="L10" s="11" t="str">
        <f t="shared" si="8"/>
        <v>月</v>
      </c>
      <c r="M10" s="11" t="s">
        <v>0</v>
      </c>
      <c r="N10" s="12" t="str">
        <f t="shared" si="9"/>
        <v>月○</v>
      </c>
      <c r="O10" s="60" t="s">
        <v>312</v>
      </c>
      <c r="P10" s="11">
        <v>8</v>
      </c>
      <c r="Q10" s="6" t="str">
        <f t="shared" si="20"/>
        <v>水</v>
      </c>
      <c r="R10" s="11" t="s">
        <v>0</v>
      </c>
      <c r="S10" s="12" t="str">
        <f t="shared" si="10"/>
        <v>水○</v>
      </c>
      <c r="T10" s="44" t="s">
        <v>55</v>
      </c>
      <c r="U10" s="37">
        <v>8</v>
      </c>
      <c r="V10" s="27" t="str">
        <f t="shared" si="21"/>
        <v>土</v>
      </c>
      <c r="W10" s="39"/>
      <c r="X10" s="39"/>
      <c r="Y10" s="96"/>
      <c r="Z10" s="11">
        <v>8</v>
      </c>
      <c r="AA10" s="11" t="s">
        <v>70</v>
      </c>
      <c r="AB10" s="11" t="s">
        <v>0</v>
      </c>
      <c r="AC10" s="12" t="str">
        <f t="shared" si="12"/>
        <v>火○</v>
      </c>
      <c r="AD10" s="44" t="s">
        <v>163</v>
      </c>
      <c r="AE10" s="34">
        <v>8</v>
      </c>
      <c r="AF10" s="11" t="str">
        <f>IF(AF9="月","火",IF(AF9="火","水",IF(AF9="水","木",IF(AF9="木","金",IF(AF9="金","土",IF(AF9="土","日",IF(AF9="日","月")))))))</f>
        <v>木</v>
      </c>
      <c r="AG10" s="27" t="s">
        <v>0</v>
      </c>
      <c r="AH10" s="28" t="str">
        <f t="shared" si="25"/>
        <v>木○</v>
      </c>
      <c r="AI10" s="44" t="s">
        <v>404</v>
      </c>
      <c r="AJ10" s="38">
        <v>8</v>
      </c>
      <c r="AK10" s="27" t="str">
        <f t="shared" si="22"/>
        <v>日</v>
      </c>
      <c r="AL10" s="27" t="s">
        <v>0</v>
      </c>
      <c r="AM10" s="28" t="str">
        <f t="shared" si="14"/>
        <v>日○</v>
      </c>
      <c r="AN10" s="112"/>
      <c r="AO10" s="11">
        <v>8</v>
      </c>
      <c r="AP10" s="11" t="s">
        <v>70</v>
      </c>
      <c r="AQ10" s="11" t="s">
        <v>0</v>
      </c>
      <c r="AR10" s="12" t="str">
        <f t="shared" si="15"/>
        <v>火○</v>
      </c>
      <c r="AS10" s="164" t="s">
        <v>165</v>
      </c>
      <c r="AT10" s="32">
        <v>8</v>
      </c>
      <c r="AU10" s="11" t="s">
        <v>66</v>
      </c>
      <c r="AV10" s="6" t="s">
        <v>1</v>
      </c>
      <c r="AW10" s="7" t="str">
        <f t="shared" si="26"/>
        <v>金×</v>
      </c>
      <c r="AX10" s="109" t="s">
        <v>86</v>
      </c>
      <c r="AY10" s="11">
        <v>8</v>
      </c>
      <c r="AZ10" s="11" t="str">
        <f t="shared" si="29"/>
        <v>月</v>
      </c>
      <c r="BA10" s="11" t="s">
        <v>0</v>
      </c>
      <c r="BB10" s="12" t="str">
        <f t="shared" si="16"/>
        <v>月○</v>
      </c>
      <c r="BC10" s="77" t="s">
        <v>170</v>
      </c>
      <c r="BD10" s="11">
        <v>8</v>
      </c>
      <c r="BE10" s="11" t="str">
        <f t="shared" ref="BE10:BE29" si="30">IF(BE9="月","火",IF(BE9="火","水",IF(BE9="水","木",IF(BE9="木","金",IF(BE9="金","土",IF(BE9="土","日",IF(BE9="日","月")))))))</f>
        <v>月</v>
      </c>
      <c r="BF10" s="11" t="s">
        <v>0</v>
      </c>
      <c r="BG10" s="12" t="str">
        <f t="shared" si="17"/>
        <v>月○</v>
      </c>
      <c r="BH10" s="88" t="s">
        <v>132</v>
      </c>
    </row>
    <row r="11" spans="1:60" ht="22.5" customHeight="1" x14ac:dyDescent="0.15">
      <c r="A11" s="11">
        <v>9</v>
      </c>
      <c r="B11" s="11" t="str">
        <f t="shared" si="28"/>
        <v>木</v>
      </c>
      <c r="C11" s="11" t="s">
        <v>0</v>
      </c>
      <c r="D11" s="12" t="str">
        <f t="shared" si="27"/>
        <v>木○</v>
      </c>
      <c r="E11" s="51" t="s">
        <v>175</v>
      </c>
      <c r="F11" s="37">
        <v>9</v>
      </c>
      <c r="G11" s="27" t="str">
        <f t="shared" si="18"/>
        <v>土</v>
      </c>
      <c r="H11" s="39"/>
      <c r="I11" s="39"/>
      <c r="J11" s="54"/>
      <c r="K11" s="42">
        <v>9</v>
      </c>
      <c r="L11" s="11" t="str">
        <f t="shared" si="8"/>
        <v>火</v>
      </c>
      <c r="M11" s="11" t="s">
        <v>0</v>
      </c>
      <c r="N11" s="12" t="str">
        <f t="shared" si="9"/>
        <v>火○</v>
      </c>
      <c r="O11" s="77" t="s">
        <v>162</v>
      </c>
      <c r="P11" s="11">
        <v>9</v>
      </c>
      <c r="Q11" s="6" t="str">
        <f t="shared" si="20"/>
        <v>木</v>
      </c>
      <c r="R11" s="11" t="s">
        <v>0</v>
      </c>
      <c r="S11" s="12" t="str">
        <f t="shared" si="10"/>
        <v>木○</v>
      </c>
      <c r="T11" s="67" t="s">
        <v>403</v>
      </c>
      <c r="U11" s="38">
        <v>9</v>
      </c>
      <c r="V11" s="27" t="str">
        <f t="shared" si="21"/>
        <v>日</v>
      </c>
      <c r="W11" s="39"/>
      <c r="X11" s="39"/>
      <c r="Y11" s="96"/>
      <c r="Z11" s="11">
        <v>9</v>
      </c>
      <c r="AA11" s="11" t="s">
        <v>71</v>
      </c>
      <c r="AB11" s="33" t="s">
        <v>0</v>
      </c>
      <c r="AC11" s="71" t="str">
        <f t="shared" si="12"/>
        <v>水○</v>
      </c>
      <c r="AD11" s="44" t="s">
        <v>55</v>
      </c>
      <c r="AE11" s="32">
        <v>9</v>
      </c>
      <c r="AF11" s="11" t="str">
        <f>IF(AF10="月","火",IF(AF10="火","水",IF(AF10="水","木",IF(AF10="木","金",IF(AF10="金","土",IF(AF10="土","日",IF(AF10="日","月")))))))</f>
        <v>金</v>
      </c>
      <c r="AG11" s="6" t="s">
        <v>1</v>
      </c>
      <c r="AH11" s="7" t="str">
        <f t="shared" si="25"/>
        <v>金×</v>
      </c>
      <c r="AI11" s="51" t="s">
        <v>184</v>
      </c>
      <c r="AJ11" s="11">
        <v>9</v>
      </c>
      <c r="AK11" s="11" t="str">
        <f t="shared" si="22"/>
        <v>月</v>
      </c>
      <c r="AL11" s="11" t="s">
        <v>0</v>
      </c>
      <c r="AM11" s="12" t="str">
        <f t="shared" si="14"/>
        <v>月○</v>
      </c>
      <c r="AN11" s="60" t="s">
        <v>201</v>
      </c>
      <c r="AO11" s="32">
        <v>9</v>
      </c>
      <c r="AP11" s="11" t="s">
        <v>71</v>
      </c>
      <c r="AQ11" s="27" t="s">
        <v>0</v>
      </c>
      <c r="AR11" s="28" t="str">
        <f t="shared" si="15"/>
        <v>水○</v>
      </c>
      <c r="AS11" s="48" t="s">
        <v>55</v>
      </c>
      <c r="AT11" s="27">
        <v>9</v>
      </c>
      <c r="AU11" s="27" t="s">
        <v>67</v>
      </c>
      <c r="AV11"/>
      <c r="AW11"/>
      <c r="AX11" s="141"/>
      <c r="AY11" s="11">
        <v>9</v>
      </c>
      <c r="AZ11" s="11" t="str">
        <f t="shared" si="29"/>
        <v>火</v>
      </c>
      <c r="BA11" s="11" t="s">
        <v>0</v>
      </c>
      <c r="BB11" s="12" t="str">
        <f t="shared" si="16"/>
        <v>火○</v>
      </c>
      <c r="BC11" s="48" t="s">
        <v>386</v>
      </c>
      <c r="BD11" s="11">
        <v>9</v>
      </c>
      <c r="BE11" s="11" t="str">
        <f t="shared" si="30"/>
        <v>火</v>
      </c>
      <c r="BF11" s="11" t="s">
        <v>0</v>
      </c>
      <c r="BG11" s="12" t="str">
        <f t="shared" si="17"/>
        <v>火○</v>
      </c>
      <c r="BH11" s="52"/>
    </row>
    <row r="12" spans="1:60" ht="22.5" customHeight="1" x14ac:dyDescent="0.15">
      <c r="A12" s="6">
        <v>10</v>
      </c>
      <c r="B12" s="6" t="str">
        <f t="shared" si="28"/>
        <v>金</v>
      </c>
      <c r="C12"/>
      <c r="D12"/>
      <c r="E12" s="109" t="s">
        <v>176</v>
      </c>
      <c r="F12" s="27">
        <v>10</v>
      </c>
      <c r="G12" s="27" t="str">
        <f t="shared" si="18"/>
        <v>日</v>
      </c>
      <c r="H12" s="27" t="s">
        <v>0</v>
      </c>
      <c r="I12" s="28" t="str">
        <f t="shared" si="19"/>
        <v>日○</v>
      </c>
      <c r="J12" s="92"/>
      <c r="K12" s="11">
        <v>10</v>
      </c>
      <c r="L12" s="11" t="str">
        <f t="shared" si="8"/>
        <v>水</v>
      </c>
      <c r="M12" s="11" t="s">
        <v>0</v>
      </c>
      <c r="N12" s="12" t="str">
        <f t="shared" si="9"/>
        <v>水○</v>
      </c>
      <c r="O12" s="44" t="s">
        <v>55</v>
      </c>
      <c r="P12" s="6">
        <v>10</v>
      </c>
      <c r="Q12" s="6" t="str">
        <f t="shared" si="20"/>
        <v>金</v>
      </c>
      <c r="R12"/>
      <c r="S12"/>
      <c r="T12" s="47" t="s">
        <v>222</v>
      </c>
      <c r="U12" s="11">
        <v>10</v>
      </c>
      <c r="V12" s="11" t="str">
        <f t="shared" si="21"/>
        <v>月</v>
      </c>
      <c r="W12" s="11" t="s">
        <v>15</v>
      </c>
      <c r="X12" s="12" t="str">
        <f t="shared" si="11"/>
        <v>月〇</v>
      </c>
      <c r="Y12" s="129"/>
      <c r="Z12" s="6">
        <v>10</v>
      </c>
      <c r="AA12" s="11" t="s">
        <v>65</v>
      </c>
      <c r="AB12" s="33" t="s">
        <v>0</v>
      </c>
      <c r="AC12" s="71" t="str">
        <f t="shared" si="12"/>
        <v>木○</v>
      </c>
      <c r="AD12" s="67" t="s">
        <v>106</v>
      </c>
      <c r="AE12" s="27">
        <v>10</v>
      </c>
      <c r="AF12" s="27" t="str">
        <f>IF(AF11="月","火",IF(AF11="火","水",IF(AF11="水","木",IF(AF11="木","金",IF(AF11="金","土",IF(AF11="土","日",IF(AF11="日","月")))))))</f>
        <v>土</v>
      </c>
      <c r="AG12" s="39"/>
      <c r="AH12" s="39"/>
      <c r="AI12" s="74"/>
      <c r="AJ12" s="42">
        <v>10</v>
      </c>
      <c r="AK12" s="6" t="str">
        <f t="shared" si="22"/>
        <v>火</v>
      </c>
      <c r="AL12" s="11" t="s">
        <v>0</v>
      </c>
      <c r="AM12" s="12" t="str">
        <f t="shared" si="14"/>
        <v>火○</v>
      </c>
      <c r="AN12" s="137" t="s">
        <v>164</v>
      </c>
      <c r="AO12" s="6">
        <v>10</v>
      </c>
      <c r="AP12" s="11" t="s">
        <v>65</v>
      </c>
      <c r="AQ12" s="27" t="s">
        <v>0</v>
      </c>
      <c r="AR12" s="28" t="str">
        <f t="shared" si="15"/>
        <v>木○</v>
      </c>
      <c r="AS12" s="67" t="s">
        <v>408</v>
      </c>
      <c r="AT12" s="38">
        <v>10</v>
      </c>
      <c r="AU12" s="27" t="s">
        <v>68</v>
      </c>
      <c r="AV12" s="39"/>
      <c r="AW12" s="39"/>
      <c r="AX12" s="36"/>
      <c r="AY12" s="6">
        <v>10</v>
      </c>
      <c r="AZ12" s="11" t="str">
        <f t="shared" si="29"/>
        <v>水</v>
      </c>
      <c r="BA12" s="27" t="s">
        <v>0</v>
      </c>
      <c r="BB12" s="28" t="str">
        <f t="shared" si="16"/>
        <v>水○</v>
      </c>
      <c r="BC12" s="48" t="s">
        <v>55</v>
      </c>
      <c r="BD12" s="6">
        <v>10</v>
      </c>
      <c r="BE12" s="11" t="str">
        <f>IF(BE11="月","火",IF(BE11="火","水",IF(BE11="水","木",IF(BE11="木","金",IF(BE11="金","土",IF(BE11="土","日",IF(BE11="日","月")))))))</f>
        <v>水</v>
      </c>
      <c r="BF12" s="27" t="s">
        <v>0</v>
      </c>
      <c r="BG12" s="28" t="str">
        <f t="shared" si="17"/>
        <v>水○</v>
      </c>
      <c r="BH12" s="51" t="s">
        <v>55</v>
      </c>
    </row>
    <row r="13" spans="1:60" ht="22.5" customHeight="1" x14ac:dyDescent="0.15">
      <c r="A13" s="38">
        <v>11</v>
      </c>
      <c r="B13" s="27" t="str">
        <f t="shared" si="28"/>
        <v>土</v>
      </c>
      <c r="C13" s="27" t="s">
        <v>1</v>
      </c>
      <c r="D13" s="28" t="str">
        <f t="shared" si="27"/>
        <v>土×</v>
      </c>
      <c r="E13" s="54"/>
      <c r="F13" s="11">
        <v>11</v>
      </c>
      <c r="G13" s="11" t="str">
        <f t="shared" si="18"/>
        <v>月</v>
      </c>
      <c r="H13" s="11" t="s">
        <v>0</v>
      </c>
      <c r="I13" s="12" t="str">
        <f t="shared" si="19"/>
        <v>月○</v>
      </c>
      <c r="J13" s="60" t="s">
        <v>168</v>
      </c>
      <c r="K13" s="11">
        <v>11</v>
      </c>
      <c r="L13" s="11" t="str">
        <f t="shared" si="8"/>
        <v>木</v>
      </c>
      <c r="M13" s="11" t="s">
        <v>0</v>
      </c>
      <c r="N13" s="12" t="str">
        <f t="shared" si="9"/>
        <v>木○</v>
      </c>
      <c r="O13" s="44" t="s">
        <v>109</v>
      </c>
      <c r="P13" s="37">
        <v>11</v>
      </c>
      <c r="Q13" s="27" t="str">
        <f t="shared" si="20"/>
        <v>土</v>
      </c>
      <c r="R13" s="39"/>
      <c r="S13" s="39"/>
      <c r="T13" s="123"/>
      <c r="U13" s="27">
        <v>11</v>
      </c>
      <c r="V13" s="27" t="str">
        <f t="shared" si="21"/>
        <v>火</v>
      </c>
      <c r="W13" s="27" t="s">
        <v>15</v>
      </c>
      <c r="X13" s="28" t="str">
        <f t="shared" si="11"/>
        <v>火〇</v>
      </c>
      <c r="Y13" s="65" t="s">
        <v>37</v>
      </c>
      <c r="Z13" s="32">
        <v>11</v>
      </c>
      <c r="AA13" s="11" t="s">
        <v>66</v>
      </c>
      <c r="AB13"/>
      <c r="AC13"/>
      <c r="AD13" s="51" t="s">
        <v>183</v>
      </c>
      <c r="AE13" s="27">
        <v>11</v>
      </c>
      <c r="AF13" s="27" t="str">
        <f t="shared" ref="AF13:AF15" si="31">IF(AF12="月","火",IF(AF12="火","水",IF(AF12="水","木",IF(AF12="木","金",IF(AF12="金","土",IF(AF12="土","日",IF(AF12="日","月")))))))</f>
        <v>日</v>
      </c>
      <c r="AG13" s="27" t="s">
        <v>0</v>
      </c>
      <c r="AH13" s="28" t="str">
        <f t="shared" si="25"/>
        <v>日○</v>
      </c>
      <c r="AI13" s="62"/>
      <c r="AJ13" s="6">
        <v>11</v>
      </c>
      <c r="AK13" s="6" t="str">
        <f t="shared" si="22"/>
        <v>水</v>
      </c>
      <c r="AL13" s="33" t="s">
        <v>0</v>
      </c>
      <c r="AM13" s="71" t="str">
        <f t="shared" si="14"/>
        <v>水○</v>
      </c>
      <c r="AN13" s="51" t="s">
        <v>218</v>
      </c>
      <c r="AO13" s="6">
        <v>11</v>
      </c>
      <c r="AP13" s="11" t="s">
        <v>66</v>
      </c>
      <c r="AQ13"/>
      <c r="AR13"/>
      <c r="AS13" s="44" t="s">
        <v>368</v>
      </c>
      <c r="AT13" s="27">
        <v>11</v>
      </c>
      <c r="AU13" s="27" t="s">
        <v>69</v>
      </c>
      <c r="AV13" s="27" t="s">
        <v>0</v>
      </c>
      <c r="AW13" s="28" t="str">
        <f t="shared" si="26"/>
        <v>月○</v>
      </c>
      <c r="AX13" s="57" t="s">
        <v>40</v>
      </c>
      <c r="AY13" s="6">
        <v>11</v>
      </c>
      <c r="AZ13" s="6" t="str">
        <f t="shared" si="29"/>
        <v>木</v>
      </c>
      <c r="BA13" s="6" t="s">
        <v>1</v>
      </c>
      <c r="BB13" s="7" t="str">
        <f t="shared" si="16"/>
        <v>木×</v>
      </c>
      <c r="BC13" s="63" t="s">
        <v>41</v>
      </c>
      <c r="BD13" s="6">
        <v>11</v>
      </c>
      <c r="BE13" s="6" t="str">
        <f t="shared" si="30"/>
        <v>木</v>
      </c>
      <c r="BF13"/>
      <c r="BG13"/>
      <c r="BH13" s="106" t="s">
        <v>416</v>
      </c>
    </row>
    <row r="14" spans="1:60" ht="22.5" customHeight="1" x14ac:dyDescent="0.15">
      <c r="A14" s="27">
        <v>12</v>
      </c>
      <c r="B14" s="27" t="str">
        <f t="shared" si="28"/>
        <v>日</v>
      </c>
      <c r="C14" s="27" t="s">
        <v>0</v>
      </c>
      <c r="D14" s="28" t="str">
        <f t="shared" si="27"/>
        <v>日○</v>
      </c>
      <c r="E14" s="92"/>
      <c r="F14" s="11">
        <v>12</v>
      </c>
      <c r="G14" s="6" t="str">
        <f t="shared" si="18"/>
        <v>火</v>
      </c>
      <c r="H14" s="11" t="s">
        <v>0</v>
      </c>
      <c r="I14" s="12" t="str">
        <f t="shared" si="19"/>
        <v>火○</v>
      </c>
      <c r="J14" s="85" t="s">
        <v>138</v>
      </c>
      <c r="K14" s="6">
        <v>12</v>
      </c>
      <c r="L14" s="11" t="str">
        <f t="shared" si="8"/>
        <v>金</v>
      </c>
      <c r="M14"/>
      <c r="N14"/>
      <c r="O14" s="51" t="s">
        <v>177</v>
      </c>
      <c r="P14" s="27">
        <v>12</v>
      </c>
      <c r="Q14" s="27" t="str">
        <f t="shared" si="20"/>
        <v>日</v>
      </c>
      <c r="R14" s="27" t="s">
        <v>0</v>
      </c>
      <c r="S14" s="28" t="str">
        <f t="shared" si="10"/>
        <v>日○</v>
      </c>
      <c r="T14" s="36" t="s">
        <v>20</v>
      </c>
      <c r="U14" s="37">
        <v>12</v>
      </c>
      <c r="V14" s="27" t="str">
        <f t="shared" si="21"/>
        <v>水</v>
      </c>
      <c r="W14" s="39"/>
      <c r="X14" s="39"/>
      <c r="Y14" s="58" t="s">
        <v>49</v>
      </c>
      <c r="Z14" s="37">
        <v>12</v>
      </c>
      <c r="AA14" s="27" t="s">
        <v>67</v>
      </c>
      <c r="AB14" s="39"/>
      <c r="AC14" s="39"/>
      <c r="AD14" s="74"/>
      <c r="AE14" s="27">
        <v>12</v>
      </c>
      <c r="AF14" s="27" t="str">
        <f t="shared" si="31"/>
        <v>月</v>
      </c>
      <c r="AG14" s="27" t="s">
        <v>0</v>
      </c>
      <c r="AH14" s="28" t="str">
        <f t="shared" si="25"/>
        <v>月○</v>
      </c>
      <c r="AI14" s="74" t="s">
        <v>405</v>
      </c>
      <c r="AJ14" s="34">
        <v>12</v>
      </c>
      <c r="AK14" s="11" t="str">
        <f t="shared" si="22"/>
        <v>木</v>
      </c>
      <c r="AL14" s="33" t="s">
        <v>0</v>
      </c>
      <c r="AM14" s="71" t="str">
        <f t="shared" si="14"/>
        <v>木○</v>
      </c>
      <c r="AN14" s="51" t="s">
        <v>219</v>
      </c>
      <c r="AO14" s="37">
        <v>12</v>
      </c>
      <c r="AP14" s="27" t="s">
        <v>67</v>
      </c>
      <c r="AQ14" s="39"/>
      <c r="AR14" s="39"/>
      <c r="AS14" s="74"/>
      <c r="AT14" s="11">
        <v>12</v>
      </c>
      <c r="AU14" s="11" t="s">
        <v>70</v>
      </c>
      <c r="AV14" s="27" t="s">
        <v>0</v>
      </c>
      <c r="AW14" s="28" t="str">
        <f t="shared" si="26"/>
        <v>火○</v>
      </c>
      <c r="AX14" s="144" t="s">
        <v>133</v>
      </c>
      <c r="AY14" s="32">
        <v>12</v>
      </c>
      <c r="AZ14" s="32" t="s">
        <v>14</v>
      </c>
      <c r="BA14" s="6" t="s">
        <v>1</v>
      </c>
      <c r="BB14" s="7" t="str">
        <f t="shared" si="16"/>
        <v>金×</v>
      </c>
      <c r="BC14" s="47" t="s">
        <v>104</v>
      </c>
      <c r="BD14" s="6">
        <v>12</v>
      </c>
      <c r="BE14" s="6" t="str">
        <f t="shared" si="30"/>
        <v>金</v>
      </c>
      <c r="BF14"/>
      <c r="BG14"/>
      <c r="BH14" s="53"/>
    </row>
    <row r="15" spans="1:60" ht="22.5" customHeight="1" x14ac:dyDescent="0.15">
      <c r="A15" s="9">
        <v>13</v>
      </c>
      <c r="B15" s="11" t="str">
        <f t="shared" si="28"/>
        <v>月</v>
      </c>
      <c r="C15" s="11" t="s">
        <v>0</v>
      </c>
      <c r="D15" s="12" t="str">
        <f t="shared" si="27"/>
        <v>月○</v>
      </c>
      <c r="E15" s="60" t="s">
        <v>134</v>
      </c>
      <c r="F15" s="11">
        <v>13</v>
      </c>
      <c r="G15" s="11" t="str">
        <f t="shared" si="18"/>
        <v>水</v>
      </c>
      <c r="H15" s="11" t="s">
        <v>0</v>
      </c>
      <c r="I15" s="12" t="str">
        <f t="shared" si="19"/>
        <v>水○</v>
      </c>
      <c r="J15" s="60" t="s">
        <v>137</v>
      </c>
      <c r="K15" s="120">
        <v>13</v>
      </c>
      <c r="L15" s="27" t="str">
        <f t="shared" si="8"/>
        <v>土</v>
      </c>
      <c r="M15" s="39"/>
      <c r="N15" s="39"/>
      <c r="O15" s="74"/>
      <c r="P15" s="11">
        <v>13</v>
      </c>
      <c r="Q15" s="11" t="str">
        <f t="shared" si="20"/>
        <v>月</v>
      </c>
      <c r="R15" s="11" t="s">
        <v>0</v>
      </c>
      <c r="S15" s="12" t="str">
        <f t="shared" si="10"/>
        <v>月○</v>
      </c>
      <c r="T15" s="60" t="s">
        <v>76</v>
      </c>
      <c r="U15" s="27">
        <v>13</v>
      </c>
      <c r="V15" s="27" t="str">
        <f t="shared" si="21"/>
        <v>木</v>
      </c>
      <c r="W15" s="27" t="s">
        <v>15</v>
      </c>
      <c r="X15" s="28" t="str">
        <f t="shared" si="11"/>
        <v>木〇</v>
      </c>
      <c r="Y15" s="58" t="s">
        <v>49</v>
      </c>
      <c r="Z15" s="27">
        <v>13</v>
      </c>
      <c r="AA15" s="27" t="str">
        <f t="shared" ref="AA15:AA32" si="32">IF(AA14="月","火",IF(AA14="火","水",IF(AA14="水","木",IF(AA14="木","金",IF(AA14="金","土",IF(AA14="土","日",IF(AA14="日","月")))))))</f>
        <v>日</v>
      </c>
      <c r="AB15" s="27" t="s">
        <v>0</v>
      </c>
      <c r="AC15" s="28" t="str">
        <f t="shared" si="12"/>
        <v>日○</v>
      </c>
      <c r="AD15" s="92"/>
      <c r="AE15" s="11">
        <v>13</v>
      </c>
      <c r="AF15" s="11" t="str">
        <f t="shared" si="31"/>
        <v>火</v>
      </c>
      <c r="AG15" s="11" t="s">
        <v>0</v>
      </c>
      <c r="AH15" s="12" t="str">
        <f t="shared" si="25"/>
        <v>火○</v>
      </c>
      <c r="AI15" s="165" t="s">
        <v>434</v>
      </c>
      <c r="AJ15" s="6">
        <v>13</v>
      </c>
      <c r="AK15" s="6" t="str">
        <f t="shared" si="22"/>
        <v>金</v>
      </c>
      <c r="AL15"/>
      <c r="AM15"/>
      <c r="AN15" s="49" t="s">
        <v>367</v>
      </c>
      <c r="AO15" s="27">
        <v>13</v>
      </c>
      <c r="AP15" s="27" t="s">
        <v>68</v>
      </c>
      <c r="AQ15" s="27" t="s">
        <v>0</v>
      </c>
      <c r="AR15" s="28" t="str">
        <f t="shared" si="15"/>
        <v>日○</v>
      </c>
      <c r="AS15" s="36"/>
      <c r="AT15" s="11">
        <v>13</v>
      </c>
      <c r="AU15" s="11" t="s">
        <v>71</v>
      </c>
      <c r="AV15" s="11" t="s">
        <v>0</v>
      </c>
      <c r="AW15" s="12" t="str">
        <f t="shared" si="26"/>
        <v>水○</v>
      </c>
      <c r="AX15" s="87" t="s">
        <v>99</v>
      </c>
      <c r="AY15" s="37">
        <v>13</v>
      </c>
      <c r="AZ15" s="38" t="s">
        <v>67</v>
      </c>
      <c r="BA15" s="39"/>
      <c r="BB15" s="39"/>
      <c r="BC15" s="54"/>
      <c r="BD15" s="37">
        <v>13</v>
      </c>
      <c r="BE15" s="27" t="str">
        <f t="shared" si="30"/>
        <v>土</v>
      </c>
      <c r="BF15" s="39"/>
      <c r="BG15" s="39"/>
      <c r="BH15" s="54" t="s">
        <v>19</v>
      </c>
    </row>
    <row r="16" spans="1:60" ht="22.5" customHeight="1" x14ac:dyDescent="0.15">
      <c r="A16" s="9">
        <v>14</v>
      </c>
      <c r="B16" s="6" t="str">
        <f t="shared" si="28"/>
        <v>火</v>
      </c>
      <c r="C16" s="11" t="s">
        <v>0</v>
      </c>
      <c r="D16" s="12" t="str">
        <f t="shared" si="27"/>
        <v>火○</v>
      </c>
      <c r="E16" s="85" t="s">
        <v>189</v>
      </c>
      <c r="F16" s="11">
        <v>14</v>
      </c>
      <c r="G16" s="11" t="str">
        <f t="shared" si="18"/>
        <v>木</v>
      </c>
      <c r="H16" s="11" t="s">
        <v>0</v>
      </c>
      <c r="I16" s="12" t="str">
        <f t="shared" si="19"/>
        <v>木○</v>
      </c>
      <c r="J16" s="44" t="s">
        <v>329</v>
      </c>
      <c r="K16" s="27">
        <v>14</v>
      </c>
      <c r="L16" s="27" t="str">
        <f t="shared" si="8"/>
        <v>日</v>
      </c>
      <c r="M16" s="27" t="s">
        <v>0</v>
      </c>
      <c r="N16" s="28" t="str">
        <f t="shared" si="9"/>
        <v>日○</v>
      </c>
      <c r="O16" s="92"/>
      <c r="P16" s="11">
        <v>14</v>
      </c>
      <c r="Q16" s="6" t="str">
        <f t="shared" si="20"/>
        <v>火</v>
      </c>
      <c r="R16" s="11" t="s">
        <v>0</v>
      </c>
      <c r="S16" s="12" t="str">
        <f t="shared" si="10"/>
        <v>火○</v>
      </c>
      <c r="T16" s="77" t="s">
        <v>388</v>
      </c>
      <c r="U16" s="27">
        <v>14</v>
      </c>
      <c r="V16" s="27" t="str">
        <f t="shared" si="21"/>
        <v>金</v>
      </c>
      <c r="W16" s="39"/>
      <c r="X16" s="39"/>
      <c r="Y16" s="58" t="s">
        <v>49</v>
      </c>
      <c r="Z16" s="11">
        <v>14</v>
      </c>
      <c r="AA16" s="11" t="str">
        <f t="shared" si="32"/>
        <v>月</v>
      </c>
      <c r="AB16" s="11" t="s">
        <v>0</v>
      </c>
      <c r="AC16" s="12" t="str">
        <f t="shared" si="12"/>
        <v>月○</v>
      </c>
      <c r="AD16" s="137" t="s">
        <v>156</v>
      </c>
      <c r="AE16" s="11">
        <v>14</v>
      </c>
      <c r="AF16" s="11" t="str">
        <f t="shared" si="24"/>
        <v>水</v>
      </c>
      <c r="AG16" s="11" t="s">
        <v>0</v>
      </c>
      <c r="AH16" s="12" t="str">
        <f t="shared" si="25"/>
        <v>水○</v>
      </c>
      <c r="AI16" s="108" t="s">
        <v>122</v>
      </c>
      <c r="AJ16" s="6">
        <v>14</v>
      </c>
      <c r="AK16" s="6" t="str">
        <f t="shared" si="22"/>
        <v>土</v>
      </c>
      <c r="AL16" s="6" t="s">
        <v>1</v>
      </c>
      <c r="AM16" s="7" t="str">
        <f t="shared" si="14"/>
        <v>土×</v>
      </c>
      <c r="AN16" s="63" t="s">
        <v>78</v>
      </c>
      <c r="AO16" s="11">
        <v>14</v>
      </c>
      <c r="AP16" s="11" t="s">
        <v>69</v>
      </c>
      <c r="AQ16" s="11" t="s">
        <v>0</v>
      </c>
      <c r="AR16" s="12" t="str">
        <f t="shared" si="15"/>
        <v>月○</v>
      </c>
      <c r="AS16" s="164" t="s">
        <v>156</v>
      </c>
      <c r="AT16" s="6">
        <v>14</v>
      </c>
      <c r="AU16" s="11" t="s">
        <v>65</v>
      </c>
      <c r="AV16" s="27" t="s">
        <v>0</v>
      </c>
      <c r="AW16" s="28" t="str">
        <f t="shared" si="26"/>
        <v>木○</v>
      </c>
      <c r="AX16" s="51" t="s">
        <v>100</v>
      </c>
      <c r="AY16" s="27">
        <v>14</v>
      </c>
      <c r="AZ16" s="38" t="s">
        <v>68</v>
      </c>
      <c r="BA16" s="27" t="s">
        <v>0</v>
      </c>
      <c r="BB16" s="28" t="str">
        <f t="shared" si="16"/>
        <v>日○</v>
      </c>
      <c r="BC16" s="92"/>
      <c r="BD16" s="27">
        <v>14</v>
      </c>
      <c r="BE16" s="27" t="str">
        <f t="shared" si="30"/>
        <v>日</v>
      </c>
      <c r="BF16" s="27" t="s">
        <v>0</v>
      </c>
      <c r="BG16" s="28" t="str">
        <f t="shared" si="17"/>
        <v>日○</v>
      </c>
      <c r="BH16" s="36"/>
    </row>
    <row r="17" spans="1:60" ht="22.5" customHeight="1" x14ac:dyDescent="0.15">
      <c r="A17" s="9">
        <v>15</v>
      </c>
      <c r="B17" s="6" t="str">
        <f t="shared" si="28"/>
        <v>水</v>
      </c>
      <c r="C17" s="11" t="s">
        <v>0</v>
      </c>
      <c r="D17" s="12" t="str">
        <f t="shared" si="27"/>
        <v>水○</v>
      </c>
      <c r="E17" s="85" t="s">
        <v>190</v>
      </c>
      <c r="F17" s="6">
        <v>15</v>
      </c>
      <c r="G17" s="6" t="str">
        <f t="shared" si="18"/>
        <v>金</v>
      </c>
      <c r="H17"/>
      <c r="I17"/>
      <c r="J17" s="135" t="s">
        <v>327</v>
      </c>
      <c r="K17" s="11">
        <v>15</v>
      </c>
      <c r="L17" s="11" t="str">
        <f t="shared" si="8"/>
        <v>月</v>
      </c>
      <c r="M17" s="11" t="s">
        <v>0</v>
      </c>
      <c r="N17" s="12" t="str">
        <f t="shared" si="9"/>
        <v>月○</v>
      </c>
      <c r="O17" s="40" t="s">
        <v>156</v>
      </c>
      <c r="P17" s="11">
        <v>15</v>
      </c>
      <c r="Q17" s="6" t="str">
        <f t="shared" si="20"/>
        <v>水</v>
      </c>
      <c r="R17" s="11" t="s">
        <v>0</v>
      </c>
      <c r="S17" s="12" t="str">
        <f t="shared" si="10"/>
        <v>水○</v>
      </c>
      <c r="T17" s="91" t="s">
        <v>107</v>
      </c>
      <c r="U17" s="38">
        <v>15</v>
      </c>
      <c r="V17" s="27" t="str">
        <f t="shared" si="21"/>
        <v>土</v>
      </c>
      <c r="W17" s="39"/>
      <c r="X17" s="39"/>
      <c r="Y17" s="58" t="s">
        <v>49</v>
      </c>
      <c r="Z17" s="11">
        <v>15</v>
      </c>
      <c r="AA17" s="11" t="str">
        <f t="shared" si="32"/>
        <v>火</v>
      </c>
      <c r="AB17" s="11" t="s">
        <v>0</v>
      </c>
      <c r="AC17" s="12" t="str">
        <f t="shared" si="12"/>
        <v>火○</v>
      </c>
      <c r="AD17" s="138" t="s">
        <v>383</v>
      </c>
      <c r="AE17" s="34">
        <v>15</v>
      </c>
      <c r="AF17" s="11" t="str">
        <f t="shared" si="24"/>
        <v>木</v>
      </c>
      <c r="AG17" s="27" t="s">
        <v>0</v>
      </c>
      <c r="AH17" s="28" t="str">
        <f t="shared" si="25"/>
        <v>木○</v>
      </c>
      <c r="AI17" s="44" t="s">
        <v>186</v>
      </c>
      <c r="AJ17" s="37">
        <v>15</v>
      </c>
      <c r="AK17" s="27" t="str">
        <f t="shared" si="22"/>
        <v>日</v>
      </c>
      <c r="AL17" s="39"/>
      <c r="AM17" s="39"/>
      <c r="AN17" s="92"/>
      <c r="AO17" s="11">
        <v>15</v>
      </c>
      <c r="AP17" s="11" t="s">
        <v>70</v>
      </c>
      <c r="AQ17" s="11" t="s">
        <v>0</v>
      </c>
      <c r="AR17" s="12" t="str">
        <f t="shared" si="15"/>
        <v>火○</v>
      </c>
      <c r="AS17" s="156" t="s">
        <v>385</v>
      </c>
      <c r="AT17" s="6">
        <v>15</v>
      </c>
      <c r="AU17" s="11" t="s">
        <v>66</v>
      </c>
      <c r="AV17"/>
      <c r="AW17"/>
      <c r="AX17" s="49" t="s">
        <v>374</v>
      </c>
      <c r="AY17" s="11">
        <v>15</v>
      </c>
      <c r="AZ17" s="32" t="s">
        <v>69</v>
      </c>
      <c r="BA17" s="27" t="s">
        <v>0</v>
      </c>
      <c r="BB17" s="28" t="str">
        <f t="shared" si="16"/>
        <v>月○</v>
      </c>
      <c r="BC17" s="137" t="s">
        <v>156</v>
      </c>
      <c r="BD17" s="11">
        <v>15</v>
      </c>
      <c r="BE17" s="11" t="str">
        <f t="shared" si="30"/>
        <v>月</v>
      </c>
      <c r="BF17" s="11" t="s">
        <v>0</v>
      </c>
      <c r="BG17" s="12" t="str">
        <f t="shared" si="17"/>
        <v>月○</v>
      </c>
      <c r="BH17" s="121" t="s">
        <v>172</v>
      </c>
    </row>
    <row r="18" spans="1:60" ht="22.5" customHeight="1" x14ac:dyDescent="0.15">
      <c r="A18" s="9">
        <v>16</v>
      </c>
      <c r="B18" s="6" t="str">
        <f t="shared" si="28"/>
        <v>木</v>
      </c>
      <c r="C18" s="11" t="s">
        <v>0</v>
      </c>
      <c r="D18" s="12" t="str">
        <f t="shared" si="27"/>
        <v>木○</v>
      </c>
      <c r="E18" s="51" t="s">
        <v>196</v>
      </c>
      <c r="F18" s="120">
        <v>16</v>
      </c>
      <c r="G18" s="27" t="str">
        <f t="shared" si="18"/>
        <v>土</v>
      </c>
      <c r="H18" s="39"/>
      <c r="I18" s="39"/>
      <c r="J18" s="98"/>
      <c r="K18" s="11">
        <v>16</v>
      </c>
      <c r="L18" s="11" t="str">
        <f t="shared" si="8"/>
        <v>火</v>
      </c>
      <c r="M18" s="11" t="s">
        <v>0</v>
      </c>
      <c r="N18" s="12" t="str">
        <f t="shared" si="9"/>
        <v>火○</v>
      </c>
      <c r="O18" s="40" t="s">
        <v>313</v>
      </c>
      <c r="P18" s="11">
        <v>16</v>
      </c>
      <c r="Q18" s="6" t="str">
        <f t="shared" si="20"/>
        <v>木</v>
      </c>
      <c r="R18" s="11" t="s">
        <v>0</v>
      </c>
      <c r="S18" s="12" t="str">
        <f t="shared" si="10"/>
        <v>木○</v>
      </c>
      <c r="T18" s="172" t="s">
        <v>326</v>
      </c>
      <c r="U18" s="27">
        <v>16</v>
      </c>
      <c r="V18" s="27" t="str">
        <f t="shared" si="21"/>
        <v>日</v>
      </c>
      <c r="W18" s="61"/>
      <c r="X18" s="61"/>
      <c r="Y18" s="35"/>
      <c r="Z18" s="11">
        <v>16</v>
      </c>
      <c r="AA18" s="11" t="str">
        <f t="shared" si="32"/>
        <v>水</v>
      </c>
      <c r="AB18" s="11" t="s">
        <v>0</v>
      </c>
      <c r="AC18" s="12" t="str">
        <f t="shared" si="12"/>
        <v>水○</v>
      </c>
      <c r="AD18" s="108" t="s">
        <v>121</v>
      </c>
      <c r="AE18" s="11">
        <v>16</v>
      </c>
      <c r="AF18" s="6" t="str">
        <f t="shared" si="24"/>
        <v>金</v>
      </c>
      <c r="AG18"/>
      <c r="AH18"/>
      <c r="AI18" s="44" t="s">
        <v>93</v>
      </c>
      <c r="AJ18" s="11">
        <v>16</v>
      </c>
      <c r="AK18" s="11" t="str">
        <f t="shared" si="22"/>
        <v>月</v>
      </c>
      <c r="AL18" s="11" t="s">
        <v>0</v>
      </c>
      <c r="AM18" s="12" t="str">
        <f t="shared" si="14"/>
        <v>月○</v>
      </c>
      <c r="AN18" s="87" t="s">
        <v>83</v>
      </c>
      <c r="AO18" s="11">
        <v>16</v>
      </c>
      <c r="AP18" s="11" t="s">
        <v>71</v>
      </c>
      <c r="AQ18" s="33" t="s">
        <v>0</v>
      </c>
      <c r="AR18" s="71" t="str">
        <f t="shared" si="15"/>
        <v>水○</v>
      </c>
      <c r="AS18" s="87" t="s">
        <v>142</v>
      </c>
      <c r="AT18" s="42">
        <v>16</v>
      </c>
      <c r="AU18" s="11" t="s">
        <v>67</v>
      </c>
      <c r="AV18"/>
      <c r="AW18"/>
      <c r="AX18" s="146" t="s">
        <v>147</v>
      </c>
      <c r="AY18" s="11">
        <v>16</v>
      </c>
      <c r="AZ18" s="11" t="str">
        <f t="shared" si="29"/>
        <v>火</v>
      </c>
      <c r="BA18" s="11" t="s">
        <v>0</v>
      </c>
      <c r="BB18" s="12" t="str">
        <f t="shared" si="16"/>
        <v>火○</v>
      </c>
      <c r="BC18" s="48" t="s">
        <v>213</v>
      </c>
      <c r="BD18" s="11">
        <v>16</v>
      </c>
      <c r="BE18" s="11" t="str">
        <f t="shared" si="30"/>
        <v>火</v>
      </c>
      <c r="BF18" s="11" t="s">
        <v>0</v>
      </c>
      <c r="BG18" s="12" t="str">
        <f t="shared" si="17"/>
        <v>火○</v>
      </c>
      <c r="BH18" s="87" t="s">
        <v>432</v>
      </c>
    </row>
    <row r="19" spans="1:60" ht="22.5" customHeight="1" x14ac:dyDescent="0.15">
      <c r="A19" s="6">
        <v>17</v>
      </c>
      <c r="B19" s="6" t="str">
        <f t="shared" si="28"/>
        <v>金</v>
      </c>
      <c r="C19"/>
      <c r="D19"/>
      <c r="E19" s="104" t="s">
        <v>203</v>
      </c>
      <c r="F19" s="27">
        <v>17</v>
      </c>
      <c r="G19" s="27" t="str">
        <f t="shared" si="18"/>
        <v>日</v>
      </c>
      <c r="H19" s="27" t="s">
        <v>0</v>
      </c>
      <c r="I19" s="28" t="str">
        <f t="shared" si="19"/>
        <v>日○</v>
      </c>
      <c r="J19" s="92"/>
      <c r="K19" s="11">
        <v>17</v>
      </c>
      <c r="L19" s="11" t="str">
        <f t="shared" si="8"/>
        <v>水</v>
      </c>
      <c r="M19" s="11" t="s">
        <v>0</v>
      </c>
      <c r="N19" s="12" t="str">
        <f t="shared" si="9"/>
        <v>水○</v>
      </c>
      <c r="O19" s="67" t="s">
        <v>195</v>
      </c>
      <c r="P19" s="42">
        <v>17</v>
      </c>
      <c r="Q19" s="11" t="str">
        <f>IF(Q18="月","火",IF(Q18="火","水",IF(Q18="水","木",IF(Q18="木","金",IF(Q18="金","土",IF(Q18="土","日",IF(Q18="日","月")))))))</f>
        <v>金</v>
      </c>
      <c r="R19" s="11" t="s">
        <v>1</v>
      </c>
      <c r="S19" s="12" t="str">
        <f t="shared" si="10"/>
        <v>金×</v>
      </c>
      <c r="T19" s="50" t="s">
        <v>144</v>
      </c>
      <c r="U19" s="11">
        <v>17</v>
      </c>
      <c r="V19" s="11" t="str">
        <f t="shared" si="21"/>
        <v>月</v>
      </c>
      <c r="W19" s="11" t="s">
        <v>15</v>
      </c>
      <c r="X19" s="12" t="str">
        <f t="shared" si="11"/>
        <v>月〇</v>
      </c>
      <c r="Y19" s="95"/>
      <c r="Z19" s="42">
        <v>17</v>
      </c>
      <c r="AA19" s="11" t="str">
        <f t="shared" si="32"/>
        <v>木</v>
      </c>
      <c r="AB19" s="11" t="s">
        <v>0</v>
      </c>
      <c r="AC19" s="12" t="str">
        <f t="shared" si="12"/>
        <v>木○</v>
      </c>
      <c r="AD19" s="48" t="s">
        <v>90</v>
      </c>
      <c r="AE19" s="42">
        <v>17</v>
      </c>
      <c r="AF19" s="11" t="str">
        <f t="shared" si="24"/>
        <v>土</v>
      </c>
      <c r="AG19" s="43"/>
      <c r="AH19" s="43"/>
      <c r="AI19" s="146" t="s">
        <v>77</v>
      </c>
      <c r="AJ19" s="11">
        <v>17</v>
      </c>
      <c r="AK19" s="11" t="str">
        <f t="shared" si="22"/>
        <v>火</v>
      </c>
      <c r="AL19" s="11" t="s">
        <v>0</v>
      </c>
      <c r="AM19" s="12" t="str">
        <f t="shared" si="14"/>
        <v>火○</v>
      </c>
      <c r="AN19" s="156" t="s">
        <v>384</v>
      </c>
      <c r="AO19" s="32">
        <v>17</v>
      </c>
      <c r="AP19" s="11" t="str">
        <f t="shared" ref="AP19:AP33" si="33">IF(AP18="月","火",IF(AP18="火","水",IF(AP18="水","木",IF(AP18="木","金",IF(AP18="金","土",IF(AP18="土","日",IF(AP18="日","月")))))))</f>
        <v>木</v>
      </c>
      <c r="AQ19" s="33" t="s">
        <v>0</v>
      </c>
      <c r="AR19" s="71" t="str">
        <f t="shared" si="15"/>
        <v>木○</v>
      </c>
      <c r="AS19" s="68" t="s">
        <v>373</v>
      </c>
      <c r="AT19" s="27">
        <v>17</v>
      </c>
      <c r="AU19" s="27" t="str">
        <f t="shared" ref="AU19:AU33" si="34">IF(AU18="月","火",IF(AU18="火","水",IF(AU18="水","木",IF(AU18="木","金",IF(AU18="金","土",IF(AU18="土","日",IF(AU18="日","月")))))))</f>
        <v>日</v>
      </c>
      <c r="AV19" s="27" t="s">
        <v>0</v>
      </c>
      <c r="AW19" s="28" t="str">
        <f t="shared" si="26"/>
        <v>日○</v>
      </c>
      <c r="AX19" s="92"/>
      <c r="AY19" s="32">
        <v>17</v>
      </c>
      <c r="AZ19" s="11" t="str">
        <f t="shared" si="29"/>
        <v>水</v>
      </c>
      <c r="BA19" s="27" t="s">
        <v>0</v>
      </c>
      <c r="BB19" s="28" t="str">
        <f t="shared" si="16"/>
        <v>水○</v>
      </c>
      <c r="BC19" s="48" t="s">
        <v>140</v>
      </c>
      <c r="BD19" s="32">
        <v>17</v>
      </c>
      <c r="BE19" s="11" t="str">
        <f t="shared" si="30"/>
        <v>水</v>
      </c>
      <c r="BF19" s="27" t="s">
        <v>0</v>
      </c>
      <c r="BG19" s="28" t="str">
        <f t="shared" si="17"/>
        <v>水○</v>
      </c>
      <c r="BH19" s="69" t="s">
        <v>125</v>
      </c>
    </row>
    <row r="20" spans="1:60" ht="22.5" customHeight="1" x14ac:dyDescent="0.15">
      <c r="A20" s="38">
        <v>18</v>
      </c>
      <c r="B20" s="27" t="str">
        <f t="shared" si="28"/>
        <v>土</v>
      </c>
      <c r="C20" s="39"/>
      <c r="D20" s="39"/>
      <c r="E20" s="54"/>
      <c r="F20" s="11">
        <v>18</v>
      </c>
      <c r="G20" s="11" t="str">
        <f t="shared" si="18"/>
        <v>月</v>
      </c>
      <c r="H20" s="11" t="s">
        <v>0</v>
      </c>
      <c r="I20" s="12" t="str">
        <f t="shared" si="19"/>
        <v>月○</v>
      </c>
      <c r="J20" s="77" t="s">
        <v>156</v>
      </c>
      <c r="K20" s="11">
        <v>18</v>
      </c>
      <c r="L20" s="11" t="str">
        <f t="shared" si="8"/>
        <v>木</v>
      </c>
      <c r="M20" s="11" t="s">
        <v>0</v>
      </c>
      <c r="N20" s="12" t="str">
        <f t="shared" si="9"/>
        <v>木○</v>
      </c>
      <c r="O20" s="51" t="s">
        <v>216</v>
      </c>
      <c r="P20" s="27">
        <v>18</v>
      </c>
      <c r="Q20" s="27" t="str">
        <f t="shared" si="20"/>
        <v>土</v>
      </c>
      <c r="R20" s="39"/>
      <c r="S20" s="39"/>
      <c r="T20" s="124"/>
      <c r="U20" s="11">
        <v>18</v>
      </c>
      <c r="V20" s="11" t="str">
        <f t="shared" si="21"/>
        <v>火</v>
      </c>
      <c r="W20" s="11" t="s">
        <v>15</v>
      </c>
      <c r="X20" s="12" t="str">
        <f t="shared" si="11"/>
        <v>火〇</v>
      </c>
      <c r="Y20" s="97"/>
      <c r="Z20" s="42">
        <v>18</v>
      </c>
      <c r="AA20" s="11" t="str">
        <f t="shared" si="32"/>
        <v>金</v>
      </c>
      <c r="AB20" s="11" t="s">
        <v>1</v>
      </c>
      <c r="AC20" s="12" t="str">
        <f t="shared" si="12"/>
        <v>金×</v>
      </c>
      <c r="AD20" s="116" t="s">
        <v>145</v>
      </c>
      <c r="AE20" s="38">
        <v>18</v>
      </c>
      <c r="AF20" s="27" t="str">
        <f t="shared" si="24"/>
        <v>日</v>
      </c>
      <c r="AG20" s="39"/>
      <c r="AH20" s="39"/>
      <c r="AI20" s="74"/>
      <c r="AJ20" s="11">
        <v>18</v>
      </c>
      <c r="AK20" s="11" t="str">
        <f>IF(AK19="月","火",IF(AK19="火","水",IF(AK19="水","木",IF(AK19="木","金",IF(AK19="金","土",IF(AK19="土","日",IF(AK19="日","月")))))))</f>
        <v>水</v>
      </c>
      <c r="AL20" s="11" t="s">
        <v>0</v>
      </c>
      <c r="AM20" s="12" t="str">
        <f t="shared" si="14"/>
        <v>水○</v>
      </c>
      <c r="AN20" s="100" t="s">
        <v>123</v>
      </c>
      <c r="AO20" s="6">
        <v>18</v>
      </c>
      <c r="AP20" s="6" t="str">
        <f t="shared" si="33"/>
        <v>金</v>
      </c>
      <c r="AQ20"/>
      <c r="AR20"/>
      <c r="AS20" s="44" t="s">
        <v>375</v>
      </c>
      <c r="AT20" s="27">
        <v>18</v>
      </c>
      <c r="AU20" s="27" t="str">
        <f t="shared" si="34"/>
        <v>月</v>
      </c>
      <c r="AV20" s="27" t="s">
        <v>0</v>
      </c>
      <c r="AW20" s="28" t="str">
        <f t="shared" si="26"/>
        <v>月○</v>
      </c>
      <c r="AX20" s="161" t="s">
        <v>149</v>
      </c>
      <c r="AY20" s="6">
        <v>18</v>
      </c>
      <c r="AZ20" s="11" t="str">
        <f t="shared" si="29"/>
        <v>木</v>
      </c>
      <c r="BA20" s="27" t="s">
        <v>0</v>
      </c>
      <c r="BB20" s="28" t="str">
        <f t="shared" si="16"/>
        <v>木○</v>
      </c>
      <c r="BC20" s="68" t="s">
        <v>410</v>
      </c>
      <c r="BD20" s="6">
        <v>18</v>
      </c>
      <c r="BE20" s="6" t="str">
        <f t="shared" si="30"/>
        <v>木</v>
      </c>
      <c r="BF20"/>
      <c r="BG20"/>
      <c r="BH20" s="162" t="s">
        <v>155</v>
      </c>
    </row>
    <row r="21" spans="1:60" ht="22.5" customHeight="1" x14ac:dyDescent="0.15">
      <c r="A21" s="27">
        <v>19</v>
      </c>
      <c r="B21" s="27" t="str">
        <f t="shared" si="28"/>
        <v>日</v>
      </c>
      <c r="C21" s="27" t="s">
        <v>0</v>
      </c>
      <c r="D21" s="28" t="str">
        <f t="shared" si="27"/>
        <v>日○</v>
      </c>
      <c r="E21" s="92"/>
      <c r="F21" s="11">
        <v>19</v>
      </c>
      <c r="G21" s="6" t="str">
        <f t="shared" si="18"/>
        <v>火</v>
      </c>
      <c r="H21" s="11" t="s">
        <v>0</v>
      </c>
      <c r="I21" s="12" t="str">
        <f t="shared" si="19"/>
        <v>火○</v>
      </c>
      <c r="J21" s="85" t="s">
        <v>357</v>
      </c>
      <c r="K21" s="9">
        <v>19</v>
      </c>
      <c r="L21" s="6" t="str">
        <f t="shared" si="8"/>
        <v>金</v>
      </c>
      <c r="M21"/>
      <c r="N21"/>
      <c r="O21" s="60" t="s">
        <v>143</v>
      </c>
      <c r="P21" s="33">
        <v>19</v>
      </c>
      <c r="Q21" s="27" t="str">
        <f t="shared" si="20"/>
        <v>日</v>
      </c>
      <c r="R21" s="33" t="s">
        <v>0</v>
      </c>
      <c r="S21" s="71" t="str">
        <f t="shared" si="10"/>
        <v>日○</v>
      </c>
      <c r="T21" s="89"/>
      <c r="U21" s="9">
        <v>19</v>
      </c>
      <c r="V21" s="11" t="str">
        <f t="shared" si="21"/>
        <v>水</v>
      </c>
      <c r="W21" s="33" t="s">
        <v>15</v>
      </c>
      <c r="X21" s="71" t="str">
        <f t="shared" si="11"/>
        <v>水〇</v>
      </c>
      <c r="Y21"/>
      <c r="Z21" s="33">
        <v>19</v>
      </c>
      <c r="AA21" s="27" t="str">
        <f t="shared" si="32"/>
        <v>土</v>
      </c>
      <c r="AB21" s="39"/>
      <c r="AC21" s="39"/>
      <c r="AD21" s="130" t="s">
        <v>19</v>
      </c>
      <c r="AE21" s="27">
        <v>19</v>
      </c>
      <c r="AF21" s="27" t="str">
        <f t="shared" si="24"/>
        <v>月</v>
      </c>
      <c r="AG21" s="27" t="s">
        <v>0</v>
      </c>
      <c r="AH21" s="28" t="str">
        <f t="shared" si="25"/>
        <v>月○</v>
      </c>
      <c r="AI21" s="74" t="s">
        <v>74</v>
      </c>
      <c r="AJ21" s="9">
        <v>19</v>
      </c>
      <c r="AK21" s="11" t="str">
        <f t="shared" si="22"/>
        <v>木</v>
      </c>
      <c r="AL21" s="27" t="s">
        <v>0</v>
      </c>
      <c r="AM21" s="28" t="str">
        <f t="shared" si="14"/>
        <v>木○</v>
      </c>
      <c r="AN21" s="100" t="s">
        <v>407</v>
      </c>
      <c r="AO21" s="37">
        <v>19</v>
      </c>
      <c r="AP21" s="27" t="str">
        <f t="shared" si="33"/>
        <v>土</v>
      </c>
      <c r="AQ21" s="39"/>
      <c r="AR21" s="39"/>
      <c r="AS21" s="74"/>
      <c r="AT21" s="11">
        <v>19</v>
      </c>
      <c r="AU21" s="11" t="str">
        <f t="shared" si="34"/>
        <v>火</v>
      </c>
      <c r="AV21" s="11" t="s">
        <v>0</v>
      </c>
      <c r="AW21" s="12" t="str">
        <f t="shared" si="26"/>
        <v>火○</v>
      </c>
      <c r="AX21" s="164" t="s">
        <v>370</v>
      </c>
      <c r="AY21" s="6">
        <v>19</v>
      </c>
      <c r="AZ21" s="6" t="str">
        <f t="shared" si="29"/>
        <v>金</v>
      </c>
      <c r="BA21"/>
      <c r="BB21"/>
      <c r="BC21" s="49" t="s">
        <v>146</v>
      </c>
      <c r="BD21" s="6">
        <v>19</v>
      </c>
      <c r="BE21" s="6" t="str">
        <f t="shared" si="30"/>
        <v>金</v>
      </c>
      <c r="BF21"/>
      <c r="BG21"/>
      <c r="BH21" s="51" t="s">
        <v>209</v>
      </c>
    </row>
    <row r="22" spans="1:60" ht="22.5" customHeight="1" x14ac:dyDescent="0.15">
      <c r="A22" s="11">
        <v>20</v>
      </c>
      <c r="B22" s="11" t="str">
        <f t="shared" si="28"/>
        <v>月</v>
      </c>
      <c r="C22" s="11" t="s">
        <v>0</v>
      </c>
      <c r="D22" s="12" t="str">
        <f t="shared" si="27"/>
        <v>月○</v>
      </c>
      <c r="E22" s="158" t="s">
        <v>359</v>
      </c>
      <c r="F22" s="11">
        <v>20</v>
      </c>
      <c r="G22" s="6" t="str">
        <f t="shared" si="18"/>
        <v>水</v>
      </c>
      <c r="H22" s="11" t="s">
        <v>0</v>
      </c>
      <c r="I22" s="12" t="str">
        <f t="shared" si="19"/>
        <v>水○</v>
      </c>
      <c r="J22" s="216" t="s">
        <v>424</v>
      </c>
      <c r="K22" s="37">
        <v>20</v>
      </c>
      <c r="L22" s="27" t="str">
        <f t="shared" si="8"/>
        <v>土</v>
      </c>
      <c r="M22" s="39"/>
      <c r="N22" s="39"/>
      <c r="O22" s="54"/>
      <c r="P22" s="27">
        <v>20</v>
      </c>
      <c r="Q22" s="27" t="str">
        <f t="shared" si="20"/>
        <v>月</v>
      </c>
      <c r="R22" s="27" t="s">
        <v>0</v>
      </c>
      <c r="S22" s="28" t="str">
        <f t="shared" si="10"/>
        <v>月○</v>
      </c>
      <c r="T22" s="90" t="s">
        <v>72</v>
      </c>
      <c r="U22" s="34">
        <v>20</v>
      </c>
      <c r="V22" s="11" t="str">
        <f t="shared" si="21"/>
        <v>木</v>
      </c>
      <c r="W22" s="33" t="s">
        <v>15</v>
      </c>
      <c r="X22" s="71" t="str">
        <f t="shared" si="11"/>
        <v>木〇</v>
      </c>
      <c r="Y22" s="45"/>
      <c r="Z22" s="37">
        <v>20</v>
      </c>
      <c r="AA22" s="27" t="str">
        <f t="shared" si="32"/>
        <v>日</v>
      </c>
      <c r="AB22" s="39"/>
      <c r="AC22" s="39"/>
      <c r="AD22" s="92"/>
      <c r="AE22" s="11">
        <v>20</v>
      </c>
      <c r="AF22" s="11" t="str">
        <f t="shared" si="24"/>
        <v>火</v>
      </c>
      <c r="AG22" s="11" t="s">
        <v>0</v>
      </c>
      <c r="AH22" s="12" t="str">
        <f t="shared" si="25"/>
        <v>火○</v>
      </c>
      <c r="AI22" s="101" t="s">
        <v>214</v>
      </c>
      <c r="AJ22" s="9">
        <v>20</v>
      </c>
      <c r="AK22" s="9" t="str">
        <f t="shared" si="22"/>
        <v>金</v>
      </c>
      <c r="AL22" s="61"/>
      <c r="AM22" s="61"/>
      <c r="AN22" s="51" t="s">
        <v>369</v>
      </c>
      <c r="AO22" s="27">
        <v>20</v>
      </c>
      <c r="AP22" s="27" t="str">
        <f t="shared" si="33"/>
        <v>日</v>
      </c>
      <c r="AQ22" s="27" t="s">
        <v>0</v>
      </c>
      <c r="AR22" s="28" t="str">
        <f t="shared" si="15"/>
        <v>日○</v>
      </c>
      <c r="AS22" s="92"/>
      <c r="AT22" s="6">
        <v>20</v>
      </c>
      <c r="AU22" s="11" t="str">
        <f t="shared" si="34"/>
        <v>水</v>
      </c>
      <c r="AV22" s="27" t="s">
        <v>0</v>
      </c>
      <c r="AW22" s="28" t="str">
        <f t="shared" si="26"/>
        <v>水○</v>
      </c>
      <c r="AX22" s="87" t="s">
        <v>124</v>
      </c>
      <c r="AY22" s="37">
        <v>20</v>
      </c>
      <c r="AZ22" s="27" t="str">
        <f t="shared" si="29"/>
        <v>土</v>
      </c>
      <c r="BA22" s="39"/>
      <c r="BB22" s="39"/>
      <c r="BC22" s="130"/>
      <c r="BD22" s="37">
        <v>20</v>
      </c>
      <c r="BE22" s="38" t="s">
        <v>11</v>
      </c>
      <c r="BF22" s="39"/>
      <c r="BG22" s="39"/>
      <c r="BH22" s="64"/>
    </row>
    <row r="23" spans="1:60" ht="22.5" customHeight="1" x14ac:dyDescent="0.15">
      <c r="A23" s="11">
        <v>21</v>
      </c>
      <c r="B23" s="6" t="str">
        <f t="shared" si="28"/>
        <v>火</v>
      </c>
      <c r="C23" s="11" t="s">
        <v>0</v>
      </c>
      <c r="D23" s="12" t="str">
        <f t="shared" si="27"/>
        <v>火○</v>
      </c>
      <c r="E23" s="60" t="s">
        <v>205</v>
      </c>
      <c r="F23" s="11">
        <v>21</v>
      </c>
      <c r="G23" s="6" t="str">
        <f t="shared" si="18"/>
        <v>木</v>
      </c>
      <c r="H23" s="11" t="s">
        <v>0</v>
      </c>
      <c r="I23" s="12" t="str">
        <f t="shared" si="19"/>
        <v>木○</v>
      </c>
      <c r="J23" s="56" t="s">
        <v>193</v>
      </c>
      <c r="K23" s="27">
        <v>21</v>
      </c>
      <c r="L23" s="27" t="str">
        <f t="shared" si="8"/>
        <v>日</v>
      </c>
      <c r="M23" s="27" t="s">
        <v>0</v>
      </c>
      <c r="N23" s="28" t="str">
        <f t="shared" si="9"/>
        <v>日○</v>
      </c>
      <c r="O23" s="92"/>
      <c r="P23" s="11">
        <v>21</v>
      </c>
      <c r="Q23" s="11" t="str">
        <f t="shared" si="20"/>
        <v>火</v>
      </c>
      <c r="R23" s="11" t="s">
        <v>15</v>
      </c>
      <c r="S23" s="12" t="str">
        <f>CONCATENATE(Q23,R23)</f>
        <v>火〇</v>
      </c>
      <c r="T23" s="48" t="s">
        <v>356</v>
      </c>
      <c r="U23" s="6">
        <v>21</v>
      </c>
      <c r="V23" s="11" t="str">
        <f t="shared" si="21"/>
        <v>金</v>
      </c>
      <c r="W23"/>
      <c r="X23"/>
      <c r="Y23" s="88"/>
      <c r="Z23" s="27">
        <v>21</v>
      </c>
      <c r="AA23" s="27" t="str">
        <f t="shared" si="32"/>
        <v>月</v>
      </c>
      <c r="AB23" s="27" t="s">
        <v>0</v>
      </c>
      <c r="AC23" s="28" t="str">
        <f t="shared" si="12"/>
        <v>月○</v>
      </c>
      <c r="AD23" s="74" t="s">
        <v>80</v>
      </c>
      <c r="AE23" s="6">
        <v>21</v>
      </c>
      <c r="AF23" s="11" t="str">
        <f t="shared" si="24"/>
        <v>水</v>
      </c>
      <c r="AG23" s="33" t="s">
        <v>0</v>
      </c>
      <c r="AH23" s="71" t="str">
        <f t="shared" si="25"/>
        <v>水○</v>
      </c>
      <c r="AI23" s="147" t="s">
        <v>55</v>
      </c>
      <c r="AJ23" s="37">
        <v>21</v>
      </c>
      <c r="AK23" s="33" t="str">
        <f t="shared" si="22"/>
        <v>土</v>
      </c>
      <c r="AL23" s="39"/>
      <c r="AM23" s="39"/>
      <c r="AN23" s="54"/>
      <c r="AO23" s="11">
        <v>21</v>
      </c>
      <c r="AP23" s="11" t="str">
        <f t="shared" si="33"/>
        <v>月</v>
      </c>
      <c r="AQ23" s="11" t="s">
        <v>0</v>
      </c>
      <c r="AR23" s="12" t="str">
        <f t="shared" si="15"/>
        <v>月○</v>
      </c>
      <c r="AS23" s="77" t="s">
        <v>436</v>
      </c>
      <c r="AT23" s="34">
        <v>21</v>
      </c>
      <c r="AU23" s="11" t="str">
        <f t="shared" si="34"/>
        <v>木</v>
      </c>
      <c r="AV23" s="27" t="s">
        <v>0</v>
      </c>
      <c r="AW23" s="28" t="str">
        <f t="shared" si="26"/>
        <v>木○</v>
      </c>
      <c r="AX23" s="44" t="s">
        <v>409</v>
      </c>
      <c r="AY23" s="27">
        <v>21</v>
      </c>
      <c r="AZ23" s="27" t="str">
        <f t="shared" si="29"/>
        <v>日</v>
      </c>
      <c r="BA23" s="27" t="s">
        <v>0</v>
      </c>
      <c r="BB23" s="28" t="str">
        <f t="shared" si="16"/>
        <v>日○</v>
      </c>
      <c r="BC23" s="92"/>
      <c r="BD23" s="27">
        <v>21</v>
      </c>
      <c r="BE23" s="27" t="str">
        <f t="shared" ref="BE23" si="35">IF(BE22="月","火",IF(BE22="火","水",IF(BE22="水","木",IF(BE22="木","金",IF(BE22="金","土",IF(BE22="土","日",IF(BE22="日","月")))))))</f>
        <v>日</v>
      </c>
      <c r="BF23" s="39"/>
      <c r="BG23" s="39"/>
      <c r="BH23" s="107" t="s">
        <v>97</v>
      </c>
    </row>
    <row r="24" spans="1:60" ht="22.5" customHeight="1" x14ac:dyDescent="0.15">
      <c r="A24" s="11">
        <v>22</v>
      </c>
      <c r="B24" s="6" t="str">
        <f t="shared" si="28"/>
        <v>水</v>
      </c>
      <c r="C24" s="11" t="s">
        <v>0</v>
      </c>
      <c r="D24" s="12" t="str">
        <f t="shared" si="27"/>
        <v>水○</v>
      </c>
      <c r="E24" s="85" t="s">
        <v>139</v>
      </c>
      <c r="F24" s="6">
        <v>22</v>
      </c>
      <c r="G24" s="6" t="str">
        <f t="shared" si="18"/>
        <v>金</v>
      </c>
      <c r="H24"/>
      <c r="I24"/>
      <c r="J24" s="44" t="s">
        <v>361</v>
      </c>
      <c r="K24" s="11">
        <v>22</v>
      </c>
      <c r="L24" s="11" t="str">
        <f t="shared" si="8"/>
        <v>月</v>
      </c>
      <c r="M24" s="11" t="s">
        <v>0</v>
      </c>
      <c r="N24" s="12" t="str">
        <f t="shared" si="9"/>
        <v>月○</v>
      </c>
      <c r="O24" s="40" t="s">
        <v>75</v>
      </c>
      <c r="P24" s="41">
        <v>22</v>
      </c>
      <c r="Q24" s="11" t="str">
        <f t="shared" si="20"/>
        <v>水</v>
      </c>
      <c r="R24" s="43"/>
      <c r="S24" s="43"/>
      <c r="T24" s="48" t="s">
        <v>46</v>
      </c>
      <c r="U24" s="37">
        <v>22</v>
      </c>
      <c r="V24" s="27" t="str">
        <f t="shared" si="21"/>
        <v>土</v>
      </c>
      <c r="W24" s="39"/>
      <c r="X24" s="39"/>
      <c r="Y24" s="96"/>
      <c r="Z24" s="27">
        <v>22</v>
      </c>
      <c r="AA24" s="27" t="str">
        <f t="shared" si="32"/>
        <v>火</v>
      </c>
      <c r="AB24" s="27" t="s">
        <v>0</v>
      </c>
      <c r="AC24" s="28" t="str">
        <f t="shared" si="12"/>
        <v>火○</v>
      </c>
      <c r="AD24" s="118" t="s">
        <v>81</v>
      </c>
      <c r="AE24" s="34">
        <v>22</v>
      </c>
      <c r="AF24" s="11" t="str">
        <f t="shared" si="24"/>
        <v>木</v>
      </c>
      <c r="AG24" s="33" t="s">
        <v>0</v>
      </c>
      <c r="AH24" s="71" t="str">
        <f t="shared" si="25"/>
        <v>木○</v>
      </c>
      <c r="AI24" s="67" t="s">
        <v>406</v>
      </c>
      <c r="AJ24" s="27">
        <v>22</v>
      </c>
      <c r="AK24" s="33" t="str">
        <f t="shared" si="22"/>
        <v>日</v>
      </c>
      <c r="AL24" s="27" t="s">
        <v>0</v>
      </c>
      <c r="AM24" s="28" t="str">
        <f t="shared" si="14"/>
        <v>日○</v>
      </c>
      <c r="AN24" s="92"/>
      <c r="AO24" s="11">
        <v>22</v>
      </c>
      <c r="AP24" s="6" t="str">
        <f t="shared" si="33"/>
        <v>火</v>
      </c>
      <c r="AQ24" s="11" t="s">
        <v>0</v>
      </c>
      <c r="AR24" s="12" t="str">
        <f t="shared" si="15"/>
        <v>火○</v>
      </c>
      <c r="AS24" s="51" t="s">
        <v>399</v>
      </c>
      <c r="AT24" s="6">
        <v>22</v>
      </c>
      <c r="AU24" s="11" t="str">
        <f t="shared" si="34"/>
        <v>金</v>
      </c>
      <c r="AV24"/>
      <c r="AW24"/>
      <c r="AX24" s="72" t="s">
        <v>310</v>
      </c>
      <c r="AY24" s="11">
        <v>22</v>
      </c>
      <c r="AZ24" s="11" t="str">
        <f t="shared" si="29"/>
        <v>月</v>
      </c>
      <c r="BA24" s="27" t="s">
        <v>0</v>
      </c>
      <c r="BB24" s="28" t="str">
        <f t="shared" si="16"/>
        <v>月○</v>
      </c>
      <c r="BC24" s="60" t="s">
        <v>160</v>
      </c>
      <c r="BD24" s="27">
        <v>22</v>
      </c>
      <c r="BE24" s="27" t="str">
        <f t="shared" si="30"/>
        <v>月</v>
      </c>
      <c r="BF24" s="27" t="s">
        <v>0</v>
      </c>
      <c r="BG24" s="28" t="str">
        <f t="shared" si="17"/>
        <v>月○</v>
      </c>
      <c r="BH24" s="74" t="s">
        <v>98</v>
      </c>
    </row>
    <row r="25" spans="1:60" ht="22.5" customHeight="1" x14ac:dyDescent="0.15">
      <c r="A25" s="11">
        <v>23</v>
      </c>
      <c r="B25" s="11" t="str">
        <f t="shared" si="28"/>
        <v>木</v>
      </c>
      <c r="C25" s="11" t="s">
        <v>0</v>
      </c>
      <c r="D25" s="12" t="str">
        <f t="shared" si="27"/>
        <v>木○</v>
      </c>
      <c r="E25" s="168" t="s">
        <v>379</v>
      </c>
      <c r="F25" s="120">
        <v>23</v>
      </c>
      <c r="G25" s="27" t="str">
        <f t="shared" si="18"/>
        <v>土</v>
      </c>
      <c r="H25" s="39"/>
      <c r="I25" s="39"/>
      <c r="J25" s="107"/>
      <c r="K25" s="11">
        <v>23</v>
      </c>
      <c r="L25" s="6" t="str">
        <f t="shared" si="8"/>
        <v>火</v>
      </c>
      <c r="M25" s="11" t="s">
        <v>0</v>
      </c>
      <c r="N25" s="12" t="str">
        <f t="shared" si="9"/>
        <v>火○</v>
      </c>
      <c r="O25" s="154" t="s">
        <v>381</v>
      </c>
      <c r="P25" s="42">
        <v>23</v>
      </c>
      <c r="Q25" s="11" t="str">
        <f t="shared" si="20"/>
        <v>木</v>
      </c>
      <c r="R25" s="11" t="s">
        <v>1</v>
      </c>
      <c r="S25" s="12" t="str">
        <f t="shared" si="10"/>
        <v>木×</v>
      </c>
      <c r="T25" s="86" t="s">
        <v>31</v>
      </c>
      <c r="U25" s="27">
        <v>23</v>
      </c>
      <c r="V25" s="27" t="str">
        <f t="shared" si="21"/>
        <v>日</v>
      </c>
      <c r="W25" s="27" t="s">
        <v>15</v>
      </c>
      <c r="X25" s="28" t="str">
        <f t="shared" si="11"/>
        <v>日〇</v>
      </c>
      <c r="Y25" s="98" t="s">
        <v>19</v>
      </c>
      <c r="Z25" s="27">
        <v>23</v>
      </c>
      <c r="AA25" s="27" t="str">
        <f t="shared" si="32"/>
        <v>水</v>
      </c>
      <c r="AB25" s="27" t="s">
        <v>1</v>
      </c>
      <c r="AC25" s="28" t="str">
        <f t="shared" si="12"/>
        <v>水×</v>
      </c>
      <c r="AD25" s="62" t="s">
        <v>43</v>
      </c>
      <c r="AE25" s="6">
        <v>23</v>
      </c>
      <c r="AF25" s="11" t="str">
        <f t="shared" si="24"/>
        <v>金</v>
      </c>
      <c r="AG25"/>
      <c r="AH25"/>
      <c r="AI25" s="51" t="s">
        <v>179</v>
      </c>
      <c r="AJ25" s="27">
        <v>23</v>
      </c>
      <c r="AK25" s="33" t="str">
        <f t="shared" si="22"/>
        <v>月</v>
      </c>
      <c r="AL25" s="27" t="s">
        <v>1</v>
      </c>
      <c r="AM25" s="28" t="str">
        <f t="shared" si="14"/>
        <v>月×</v>
      </c>
      <c r="AN25" s="62" t="s">
        <v>39</v>
      </c>
      <c r="AO25" s="6">
        <v>23</v>
      </c>
      <c r="AP25" s="6" t="str">
        <f t="shared" si="33"/>
        <v>水</v>
      </c>
      <c r="AQ25" s="27" t="s">
        <v>0</v>
      </c>
      <c r="AR25" s="28" t="str">
        <f t="shared" si="15"/>
        <v>水○</v>
      </c>
      <c r="AS25" s="51" t="s">
        <v>108</v>
      </c>
      <c r="AT25" s="37">
        <v>23</v>
      </c>
      <c r="AU25" s="27" t="str">
        <f t="shared" si="34"/>
        <v>土</v>
      </c>
      <c r="AV25" s="39"/>
      <c r="AW25" s="39"/>
      <c r="AX25" s="152"/>
      <c r="AY25" s="6">
        <v>23</v>
      </c>
      <c r="AZ25" s="6" t="str">
        <f t="shared" si="29"/>
        <v>火</v>
      </c>
      <c r="BA25" s="6" t="s">
        <v>1</v>
      </c>
      <c r="BB25" s="7" t="str">
        <f t="shared" si="16"/>
        <v>火×</v>
      </c>
      <c r="BC25" s="63" t="s">
        <v>42</v>
      </c>
      <c r="BD25" s="11">
        <v>23</v>
      </c>
      <c r="BE25" s="11" t="str">
        <f t="shared" si="30"/>
        <v>火</v>
      </c>
      <c r="BF25" s="11" t="s">
        <v>0</v>
      </c>
      <c r="BG25" s="12" t="str">
        <f t="shared" si="17"/>
        <v>火○</v>
      </c>
      <c r="BH25" s="51" t="s">
        <v>208</v>
      </c>
    </row>
    <row r="26" spans="1:60" ht="22.5" customHeight="1" x14ac:dyDescent="0.15">
      <c r="A26" s="6">
        <v>24</v>
      </c>
      <c r="B26" s="6" t="str">
        <f t="shared" si="28"/>
        <v>金</v>
      </c>
      <c r="C26"/>
      <c r="D26"/>
      <c r="E26" s="135" t="s">
        <v>423</v>
      </c>
      <c r="F26" s="27">
        <v>24</v>
      </c>
      <c r="G26" s="27" t="str">
        <f t="shared" si="18"/>
        <v>日</v>
      </c>
      <c r="H26" s="27" t="s">
        <v>0</v>
      </c>
      <c r="I26" s="28" t="str">
        <f t="shared" si="19"/>
        <v>日○</v>
      </c>
      <c r="J26" s="92"/>
      <c r="K26" s="11">
        <v>24</v>
      </c>
      <c r="L26" s="11" t="str">
        <f t="shared" si="8"/>
        <v>水</v>
      </c>
      <c r="M26" s="11" t="s">
        <v>0</v>
      </c>
      <c r="N26" s="12" t="str">
        <f t="shared" si="9"/>
        <v>水○</v>
      </c>
      <c r="O26" s="44" t="s">
        <v>130</v>
      </c>
      <c r="P26" s="6">
        <v>24</v>
      </c>
      <c r="Q26" s="6" t="str">
        <f t="shared" si="20"/>
        <v>金</v>
      </c>
      <c r="R26"/>
      <c r="S26"/>
      <c r="T26" s="86" t="s">
        <v>32</v>
      </c>
      <c r="U26" s="11">
        <v>24</v>
      </c>
      <c r="V26" s="11" t="str">
        <f t="shared" si="21"/>
        <v>月</v>
      </c>
      <c r="W26" s="11" t="s">
        <v>15</v>
      </c>
      <c r="X26" s="12" t="str">
        <f t="shared" si="11"/>
        <v>月〇</v>
      </c>
      <c r="Y26" s="128"/>
      <c r="Z26" s="6">
        <v>24</v>
      </c>
      <c r="AA26" s="11" t="str">
        <f t="shared" si="32"/>
        <v>木</v>
      </c>
      <c r="AB26" s="27" t="s">
        <v>0</v>
      </c>
      <c r="AC26" s="28" t="str">
        <f t="shared" si="12"/>
        <v>木○</v>
      </c>
      <c r="AD26" s="167" t="s">
        <v>187</v>
      </c>
      <c r="AE26" s="37">
        <v>24</v>
      </c>
      <c r="AF26" s="27" t="str">
        <f t="shared" si="24"/>
        <v>土</v>
      </c>
      <c r="AG26" s="39"/>
      <c r="AH26" s="39"/>
      <c r="AI26" s="74" t="s">
        <v>19</v>
      </c>
      <c r="AJ26" s="11">
        <v>24</v>
      </c>
      <c r="AK26" s="9" t="str">
        <f t="shared" si="22"/>
        <v>火</v>
      </c>
      <c r="AL26" s="11" t="s">
        <v>0</v>
      </c>
      <c r="AM26" s="12" t="str">
        <f t="shared" si="14"/>
        <v>火○</v>
      </c>
      <c r="AN26" s="40" t="s">
        <v>435</v>
      </c>
      <c r="AO26" s="6">
        <v>24</v>
      </c>
      <c r="AP26" s="6" t="str">
        <f t="shared" si="33"/>
        <v>木</v>
      </c>
      <c r="AQ26" s="27" t="s">
        <v>0</v>
      </c>
      <c r="AR26" s="28" t="str">
        <f t="shared" si="15"/>
        <v>木○</v>
      </c>
      <c r="AS26" s="53" t="s">
        <v>64</v>
      </c>
      <c r="AT26" s="27">
        <v>24</v>
      </c>
      <c r="AU26" s="27" t="str">
        <f t="shared" si="34"/>
        <v>日</v>
      </c>
      <c r="AV26" s="27" t="s">
        <v>0</v>
      </c>
      <c r="AW26" s="28" t="str">
        <f t="shared" si="26"/>
        <v>日○</v>
      </c>
      <c r="AX26" s="92"/>
      <c r="AY26" s="11">
        <v>24</v>
      </c>
      <c r="AZ26" s="11" t="str">
        <f t="shared" si="29"/>
        <v>水</v>
      </c>
      <c r="BA26" s="11" t="s">
        <v>0</v>
      </c>
      <c r="BB26" s="12" t="str">
        <f t="shared" si="16"/>
        <v>水○</v>
      </c>
      <c r="BC26" s="51" t="s">
        <v>315</v>
      </c>
      <c r="BD26" s="6">
        <v>24</v>
      </c>
      <c r="BE26" s="11" t="str">
        <f t="shared" si="30"/>
        <v>水</v>
      </c>
      <c r="BF26" s="27" t="s">
        <v>0</v>
      </c>
      <c r="BG26" s="28" t="str">
        <f t="shared" si="17"/>
        <v>水○</v>
      </c>
      <c r="BH26" s="51" t="s">
        <v>210</v>
      </c>
    </row>
    <row r="27" spans="1:60" ht="22.5" customHeight="1" x14ac:dyDescent="0.15">
      <c r="A27" s="38">
        <v>25</v>
      </c>
      <c r="B27" s="27" t="str">
        <f t="shared" si="28"/>
        <v>土</v>
      </c>
      <c r="C27" s="39"/>
      <c r="D27" s="39"/>
      <c r="E27" s="54"/>
      <c r="F27" s="159">
        <v>25</v>
      </c>
      <c r="G27" s="159" t="str">
        <f t="shared" si="18"/>
        <v>月</v>
      </c>
      <c r="H27" s="159" t="s">
        <v>0</v>
      </c>
      <c r="I27" s="160" t="str">
        <f t="shared" si="19"/>
        <v>月○</v>
      </c>
      <c r="J27" s="163" t="s">
        <v>92</v>
      </c>
      <c r="K27" s="11">
        <v>25</v>
      </c>
      <c r="L27" s="11" t="str">
        <f t="shared" si="8"/>
        <v>木</v>
      </c>
      <c r="M27" s="11" t="s">
        <v>0</v>
      </c>
      <c r="N27" s="12" t="str">
        <f t="shared" si="9"/>
        <v>木○</v>
      </c>
      <c r="O27" s="44" t="s">
        <v>217</v>
      </c>
      <c r="P27" s="37">
        <v>25</v>
      </c>
      <c r="Q27" s="27" t="str">
        <f t="shared" si="20"/>
        <v>土</v>
      </c>
      <c r="R27" s="39"/>
      <c r="S27" s="39"/>
      <c r="T27" s="125"/>
      <c r="U27" s="9">
        <v>25</v>
      </c>
      <c r="V27" s="11" t="str">
        <f t="shared" si="21"/>
        <v>火</v>
      </c>
      <c r="W27" s="9" t="s">
        <v>15</v>
      </c>
      <c r="X27" s="10" t="str">
        <f t="shared" si="11"/>
        <v>火〇</v>
      </c>
      <c r="Y27" s="113" t="s">
        <v>325</v>
      </c>
      <c r="Z27" s="6">
        <v>25</v>
      </c>
      <c r="AA27" s="6" t="str">
        <f t="shared" si="32"/>
        <v>金</v>
      </c>
      <c r="AB27"/>
      <c r="AC27"/>
      <c r="AD27" s="51" t="s">
        <v>178</v>
      </c>
      <c r="AE27" s="27">
        <v>25</v>
      </c>
      <c r="AF27" s="27" t="str">
        <f t="shared" si="24"/>
        <v>日</v>
      </c>
      <c r="AG27" s="27" t="s">
        <v>0</v>
      </c>
      <c r="AH27" s="28" t="str">
        <f t="shared" si="25"/>
        <v>日○</v>
      </c>
      <c r="AI27" s="92"/>
      <c r="AJ27" s="6">
        <v>25</v>
      </c>
      <c r="AK27" s="9" t="str">
        <f t="shared" si="22"/>
        <v>水</v>
      </c>
      <c r="AL27" s="27" t="s">
        <v>0</v>
      </c>
      <c r="AM27" s="28" t="str">
        <f t="shared" si="14"/>
        <v>水○</v>
      </c>
      <c r="AN27" s="51" t="s">
        <v>55</v>
      </c>
      <c r="AO27" s="27">
        <v>25</v>
      </c>
      <c r="AP27" s="27" t="str">
        <f t="shared" si="33"/>
        <v>金</v>
      </c>
      <c r="AQ27" s="39"/>
      <c r="AR27" s="39"/>
      <c r="AS27" s="134" t="s">
        <v>48</v>
      </c>
      <c r="AT27" s="11">
        <v>25</v>
      </c>
      <c r="AU27" s="11" t="str">
        <f t="shared" si="34"/>
        <v>月</v>
      </c>
      <c r="AV27" s="11" t="s">
        <v>0</v>
      </c>
      <c r="AW27" s="12" t="str">
        <f t="shared" si="26"/>
        <v>月○</v>
      </c>
      <c r="AX27" s="88" t="s">
        <v>101</v>
      </c>
      <c r="AY27" s="6">
        <v>25</v>
      </c>
      <c r="AZ27" s="11" t="str">
        <f t="shared" si="29"/>
        <v>木</v>
      </c>
      <c r="BA27" s="27" t="s">
        <v>0</v>
      </c>
      <c r="BB27" s="28" t="str">
        <f t="shared" si="16"/>
        <v>木○</v>
      </c>
      <c r="BC27" s="72" t="s">
        <v>431</v>
      </c>
      <c r="BD27" s="6">
        <v>25</v>
      </c>
      <c r="BE27" s="11" t="str">
        <f t="shared" si="30"/>
        <v>木</v>
      </c>
      <c r="BF27"/>
      <c r="BG27"/>
      <c r="BH27" s="145" t="s">
        <v>211</v>
      </c>
    </row>
    <row r="28" spans="1:60" ht="22.5" customHeight="1" x14ac:dyDescent="0.15">
      <c r="A28" s="27">
        <v>26</v>
      </c>
      <c r="B28" s="27" t="str">
        <f t="shared" si="28"/>
        <v>日</v>
      </c>
      <c r="C28" s="27" t="s">
        <v>0</v>
      </c>
      <c r="D28" s="28" t="str">
        <f t="shared" si="27"/>
        <v>日○</v>
      </c>
      <c r="E28" s="92"/>
      <c r="F28" s="11">
        <v>26</v>
      </c>
      <c r="G28" s="6" t="str">
        <f t="shared" si="18"/>
        <v>火</v>
      </c>
      <c r="H28" s="27" t="s">
        <v>0</v>
      </c>
      <c r="I28" s="28" t="str">
        <f t="shared" si="19"/>
        <v>火○</v>
      </c>
      <c r="J28" s="154" t="s">
        <v>380</v>
      </c>
      <c r="K28" s="6">
        <v>26</v>
      </c>
      <c r="L28" s="6" t="str">
        <f t="shared" si="8"/>
        <v>金</v>
      </c>
      <c r="M28"/>
      <c r="N28"/>
      <c r="O28" s="60" t="s">
        <v>321</v>
      </c>
      <c r="P28" s="27">
        <v>26</v>
      </c>
      <c r="Q28" s="27" t="str">
        <f t="shared" si="20"/>
        <v>日</v>
      </c>
      <c r="R28" s="27" t="s">
        <v>15</v>
      </c>
      <c r="S28" s="28" t="str">
        <f t="shared" si="10"/>
        <v>日〇</v>
      </c>
      <c r="T28" s="36"/>
      <c r="U28" s="6">
        <v>26</v>
      </c>
      <c r="V28" s="11" t="str">
        <f t="shared" si="21"/>
        <v>水</v>
      </c>
      <c r="W28" s="33" t="s">
        <v>15</v>
      </c>
      <c r="X28" s="71" t="str">
        <f t="shared" si="11"/>
        <v>水〇</v>
      </c>
      <c r="Y28" s="140" t="s">
        <v>153</v>
      </c>
      <c r="Z28" s="37">
        <v>26</v>
      </c>
      <c r="AA28" s="27" t="str">
        <f t="shared" si="32"/>
        <v>土</v>
      </c>
      <c r="AB28" s="39"/>
      <c r="AC28" s="39"/>
      <c r="AD28" s="54"/>
      <c r="AE28" s="11">
        <v>26</v>
      </c>
      <c r="AF28" s="11" t="str">
        <f t="shared" si="24"/>
        <v>月</v>
      </c>
      <c r="AG28" s="11" t="s">
        <v>0</v>
      </c>
      <c r="AH28" s="12" t="str">
        <f t="shared" si="25"/>
        <v>月○</v>
      </c>
      <c r="AI28" s="131" t="s">
        <v>159</v>
      </c>
      <c r="AJ28" s="34">
        <v>26</v>
      </c>
      <c r="AK28" s="9" t="str">
        <f t="shared" si="22"/>
        <v>木</v>
      </c>
      <c r="AL28" s="27" t="s">
        <v>0</v>
      </c>
      <c r="AM28" s="28" t="str">
        <f t="shared" si="14"/>
        <v>木○</v>
      </c>
      <c r="AN28" s="51" t="s">
        <v>199</v>
      </c>
      <c r="AO28" s="37">
        <v>26</v>
      </c>
      <c r="AP28" s="27" t="str">
        <f t="shared" si="33"/>
        <v>土</v>
      </c>
      <c r="AQ28" s="39"/>
      <c r="AR28" s="39"/>
      <c r="AS28" s="133"/>
      <c r="AT28" s="11">
        <v>26</v>
      </c>
      <c r="AU28" s="11" t="str">
        <f t="shared" si="34"/>
        <v>火</v>
      </c>
      <c r="AV28" s="11" t="s">
        <v>0</v>
      </c>
      <c r="AW28" s="12" t="str">
        <f t="shared" si="26"/>
        <v>火○</v>
      </c>
      <c r="AX28" s="166" t="s">
        <v>433</v>
      </c>
      <c r="AY28" s="6">
        <v>26</v>
      </c>
      <c r="AZ28" s="11" t="str">
        <f t="shared" si="29"/>
        <v>金</v>
      </c>
      <c r="BA28"/>
      <c r="BB28"/>
      <c r="BC28" s="49" t="s">
        <v>192</v>
      </c>
      <c r="BD28" s="6">
        <v>26</v>
      </c>
      <c r="BE28" s="11" t="str">
        <f t="shared" si="30"/>
        <v>金</v>
      </c>
      <c r="BF28"/>
      <c r="BG28"/>
      <c r="BH28" s="66" t="s">
        <v>84</v>
      </c>
    </row>
    <row r="29" spans="1:60" ht="22.5" customHeight="1" x14ac:dyDescent="0.15">
      <c r="A29" s="11">
        <v>27</v>
      </c>
      <c r="B29" s="11" t="str">
        <f t="shared" si="28"/>
        <v>月</v>
      </c>
      <c r="C29" s="11" t="s">
        <v>0</v>
      </c>
      <c r="D29" s="12" t="str">
        <f t="shared" si="27"/>
        <v>月○</v>
      </c>
      <c r="E29" s="60" t="s">
        <v>422</v>
      </c>
      <c r="F29" s="11">
        <v>27</v>
      </c>
      <c r="G29" s="6" t="str">
        <f t="shared" si="18"/>
        <v>水</v>
      </c>
      <c r="H29" s="11" t="s">
        <v>0</v>
      </c>
      <c r="I29" s="12" t="str">
        <f t="shared" si="19"/>
        <v>水○</v>
      </c>
      <c r="J29" s="44" t="s">
        <v>200</v>
      </c>
      <c r="K29" s="37">
        <v>27</v>
      </c>
      <c r="L29" s="27" t="str">
        <f t="shared" si="8"/>
        <v>土</v>
      </c>
      <c r="M29" s="39"/>
      <c r="N29" s="39"/>
      <c r="O29" s="74"/>
      <c r="P29" s="11">
        <v>27</v>
      </c>
      <c r="Q29" s="6" t="str">
        <f t="shared" si="20"/>
        <v>月</v>
      </c>
      <c r="R29" s="27" t="s">
        <v>15</v>
      </c>
      <c r="S29" s="28" t="str">
        <f t="shared" si="10"/>
        <v>月〇</v>
      </c>
      <c r="T29" s="86" t="s">
        <v>33</v>
      </c>
      <c r="U29" s="34">
        <v>27</v>
      </c>
      <c r="V29" s="11" t="str">
        <f t="shared" si="21"/>
        <v>木</v>
      </c>
      <c r="W29" s="33" t="s">
        <v>15</v>
      </c>
      <c r="X29" s="71" t="str">
        <f t="shared" si="11"/>
        <v>木〇</v>
      </c>
      <c r="Y29" s="78" t="s">
        <v>152</v>
      </c>
      <c r="Z29" s="27">
        <v>27</v>
      </c>
      <c r="AA29" s="27" t="str">
        <f t="shared" si="32"/>
        <v>日</v>
      </c>
      <c r="AB29" s="27" t="s">
        <v>0</v>
      </c>
      <c r="AC29" s="28" t="str">
        <f t="shared" si="12"/>
        <v>日○</v>
      </c>
      <c r="AD29" s="92"/>
      <c r="AE29" s="11">
        <v>27</v>
      </c>
      <c r="AF29" s="11" t="str">
        <f t="shared" si="24"/>
        <v>火</v>
      </c>
      <c r="AG29" s="11" t="s">
        <v>0</v>
      </c>
      <c r="AH29" s="12" t="str">
        <f t="shared" si="25"/>
        <v>火○</v>
      </c>
      <c r="AI29" s="155" t="s">
        <v>420</v>
      </c>
      <c r="AJ29" s="6">
        <v>27</v>
      </c>
      <c r="AK29" s="9" t="str">
        <f t="shared" si="22"/>
        <v>金</v>
      </c>
      <c r="AL29"/>
      <c r="AM29"/>
      <c r="AN29" s="51" t="s">
        <v>120</v>
      </c>
      <c r="AO29" s="27">
        <v>27</v>
      </c>
      <c r="AP29" s="27" t="str">
        <f t="shared" si="33"/>
        <v>日</v>
      </c>
      <c r="AQ29" s="27" t="s">
        <v>15</v>
      </c>
      <c r="AR29" s="28" t="str">
        <f t="shared" si="15"/>
        <v>日〇</v>
      </c>
      <c r="AS29" s="36"/>
      <c r="AT29" s="6">
        <v>27</v>
      </c>
      <c r="AU29" s="11" t="str">
        <f t="shared" si="34"/>
        <v>水</v>
      </c>
      <c r="AV29" s="27" t="s">
        <v>0</v>
      </c>
      <c r="AW29" s="28" t="str">
        <f t="shared" si="26"/>
        <v>水○</v>
      </c>
      <c r="AX29" s="44" t="s">
        <v>55</v>
      </c>
      <c r="AY29" s="37">
        <v>27</v>
      </c>
      <c r="AZ29" s="27" t="str">
        <f t="shared" si="29"/>
        <v>土</v>
      </c>
      <c r="BA29" s="39"/>
      <c r="BB29" s="39"/>
      <c r="BC29" s="54"/>
      <c r="BD29" s="41">
        <v>27</v>
      </c>
      <c r="BE29" s="11" t="str">
        <f t="shared" si="30"/>
        <v>土</v>
      </c>
      <c r="BF29"/>
      <c r="BG29"/>
      <c r="BH29" s="139" t="s">
        <v>85</v>
      </c>
    </row>
    <row r="30" spans="1:60" ht="22.5" customHeight="1" x14ac:dyDescent="0.15">
      <c r="A30" s="11">
        <v>28</v>
      </c>
      <c r="B30" s="6" t="str">
        <f t="shared" si="28"/>
        <v>火</v>
      </c>
      <c r="C30" s="11" t="s">
        <v>0</v>
      </c>
      <c r="D30" s="12" t="str">
        <f t="shared" si="27"/>
        <v>火○</v>
      </c>
      <c r="E30" s="51" t="s">
        <v>188</v>
      </c>
      <c r="F30" s="11">
        <v>28</v>
      </c>
      <c r="G30" s="6" t="str">
        <f t="shared" si="18"/>
        <v>木</v>
      </c>
      <c r="H30" s="11" t="s">
        <v>0</v>
      </c>
      <c r="I30" s="12" t="str">
        <f t="shared" si="19"/>
        <v>木○</v>
      </c>
      <c r="J30" s="44" t="s">
        <v>316</v>
      </c>
      <c r="K30" s="27">
        <v>28</v>
      </c>
      <c r="L30" s="27" t="str">
        <f t="shared" si="8"/>
        <v>日</v>
      </c>
      <c r="M30" s="27" t="s">
        <v>0</v>
      </c>
      <c r="N30" s="28" t="str">
        <f t="shared" si="9"/>
        <v>日○</v>
      </c>
      <c r="O30" s="92"/>
      <c r="P30" s="11">
        <v>28</v>
      </c>
      <c r="Q30" s="6" t="str">
        <f t="shared" si="20"/>
        <v>火</v>
      </c>
      <c r="R30" s="11" t="s">
        <v>15</v>
      </c>
      <c r="S30" s="12" t="str">
        <f t="shared" si="10"/>
        <v>火〇</v>
      </c>
      <c r="T30" s="78" t="s">
        <v>355</v>
      </c>
      <c r="U30" s="6">
        <v>28</v>
      </c>
      <c r="V30" s="6" t="str">
        <f t="shared" si="21"/>
        <v>金</v>
      </c>
      <c r="W30"/>
      <c r="X30"/>
      <c r="Y30" s="69" t="s">
        <v>182</v>
      </c>
      <c r="Z30" s="11">
        <v>28</v>
      </c>
      <c r="AA30" s="11" t="str">
        <f t="shared" si="32"/>
        <v>月</v>
      </c>
      <c r="AB30" s="11" t="s">
        <v>0</v>
      </c>
      <c r="AC30" s="12" t="str">
        <f t="shared" si="12"/>
        <v>月○</v>
      </c>
      <c r="AD30" s="40" t="s">
        <v>103</v>
      </c>
      <c r="AE30" s="6">
        <v>28</v>
      </c>
      <c r="AF30" s="11" t="str">
        <f t="shared" si="24"/>
        <v>水</v>
      </c>
      <c r="AG30" s="27" t="s">
        <v>0</v>
      </c>
      <c r="AH30" s="28" t="str">
        <f t="shared" si="25"/>
        <v>水○</v>
      </c>
      <c r="AI30" s="78" t="s">
        <v>324</v>
      </c>
      <c r="AJ30" s="37">
        <v>28</v>
      </c>
      <c r="AK30" s="33" t="str">
        <f t="shared" si="22"/>
        <v>土</v>
      </c>
      <c r="AL30" s="39"/>
      <c r="AM30" s="39"/>
      <c r="AN30" s="132" t="s">
        <v>19</v>
      </c>
      <c r="AO30" s="27">
        <v>28</v>
      </c>
      <c r="AP30" s="27" t="str">
        <f t="shared" si="33"/>
        <v>月</v>
      </c>
      <c r="AQ30" s="27" t="s">
        <v>15</v>
      </c>
      <c r="AR30" s="28" t="str">
        <f t="shared" si="15"/>
        <v>月〇</v>
      </c>
      <c r="AS30" s="73"/>
      <c r="AT30" s="34">
        <v>28</v>
      </c>
      <c r="AU30" s="11" t="str">
        <f t="shared" si="34"/>
        <v>木</v>
      </c>
      <c r="AV30" s="27" t="s">
        <v>0</v>
      </c>
      <c r="AW30" s="28" t="str">
        <f t="shared" si="26"/>
        <v>木○</v>
      </c>
      <c r="AX30" s="167" t="s">
        <v>262</v>
      </c>
      <c r="AY30" s="27">
        <v>28</v>
      </c>
      <c r="AZ30" s="27" t="str">
        <f t="shared" si="29"/>
        <v>日</v>
      </c>
      <c r="BA30" s="27" t="s">
        <v>0</v>
      </c>
      <c r="BB30" s="28" t="str">
        <f t="shared" si="16"/>
        <v>日○</v>
      </c>
      <c r="BC30" s="92"/>
      <c r="BD30" s="27">
        <v>28</v>
      </c>
      <c r="BE30" s="27" t="str">
        <f>IF(BE29="月","火",IF(BE29="火","水",IF(BE29="水","木",IF(BE29="木","金",IF(BE29="金","土",IF(BE29="土","日",IF(BE29="日","月")))))))</f>
        <v>日</v>
      </c>
      <c r="BF30" s="27" t="s">
        <v>15</v>
      </c>
      <c r="BG30" s="28" t="str">
        <f t="shared" si="17"/>
        <v>日〇</v>
      </c>
      <c r="BH30" s="54"/>
    </row>
    <row r="31" spans="1:60" ht="22.5" customHeight="1" x14ac:dyDescent="0.15">
      <c r="A31" s="6">
        <v>29</v>
      </c>
      <c r="B31" s="6" t="str">
        <f t="shared" si="28"/>
        <v>水</v>
      </c>
      <c r="C31" s="6" t="s">
        <v>1</v>
      </c>
      <c r="D31" s="7" t="str">
        <f t="shared" si="27"/>
        <v>水×</v>
      </c>
      <c r="E31" s="70" t="s">
        <v>44</v>
      </c>
      <c r="F31" s="6">
        <v>29</v>
      </c>
      <c r="G31" s="6" t="str">
        <f t="shared" si="18"/>
        <v>金</v>
      </c>
      <c r="H31"/>
      <c r="I31"/>
      <c r="J31" s="51" t="s">
        <v>317</v>
      </c>
      <c r="K31" s="11">
        <v>29</v>
      </c>
      <c r="L31" s="11" t="str">
        <f t="shared" si="8"/>
        <v>月</v>
      </c>
      <c r="M31" s="11" t="s">
        <v>0</v>
      </c>
      <c r="N31" s="12" t="str">
        <f t="shared" si="9"/>
        <v>月○</v>
      </c>
      <c r="O31" s="40" t="s">
        <v>173</v>
      </c>
      <c r="P31" s="11">
        <v>29</v>
      </c>
      <c r="Q31" s="11" t="str">
        <f t="shared" ref="Q31:Q33" si="36">IF(Q30="月","火",IF(Q30="火","水",IF(Q30="水","木",IF(Q30="木","金",IF(Q30="金","土",IF(Q30="土","日",IF(Q30="日","月")))))))</f>
        <v>水</v>
      </c>
      <c r="R31" s="11" t="s">
        <v>15</v>
      </c>
      <c r="S31" s="12" t="str">
        <f t="shared" si="10"/>
        <v>水〇</v>
      </c>
      <c r="T31" s="77" t="s">
        <v>354</v>
      </c>
      <c r="U31" s="37">
        <v>29</v>
      </c>
      <c r="V31" s="27" t="str">
        <f t="shared" si="21"/>
        <v>土</v>
      </c>
      <c r="W31" s="39"/>
      <c r="X31" s="39"/>
      <c r="Y31" s="92"/>
      <c r="Z31" s="11">
        <v>29</v>
      </c>
      <c r="AA31" s="6" t="str">
        <f t="shared" si="32"/>
        <v>火</v>
      </c>
      <c r="AB31" s="11" t="s">
        <v>0</v>
      </c>
      <c r="AC31" s="12" t="str">
        <f t="shared" si="12"/>
        <v>火○</v>
      </c>
      <c r="AD31" s="154" t="s">
        <v>389</v>
      </c>
      <c r="AE31" s="34">
        <v>29</v>
      </c>
      <c r="AF31" s="11" t="str">
        <f t="shared" si="24"/>
        <v>木</v>
      </c>
      <c r="AG31" s="27" t="s">
        <v>0</v>
      </c>
      <c r="AH31" s="28" t="str">
        <f t="shared" si="25"/>
        <v>木○</v>
      </c>
      <c r="AI31" s="116" t="s">
        <v>91</v>
      </c>
      <c r="AJ31" s="38">
        <v>29</v>
      </c>
      <c r="AK31" s="33" t="str">
        <f t="shared" si="22"/>
        <v>日</v>
      </c>
      <c r="AL31" s="27" t="s">
        <v>0</v>
      </c>
      <c r="AM31" s="28" t="str">
        <f t="shared" si="14"/>
        <v>日○</v>
      </c>
      <c r="AN31" s="29"/>
      <c r="AO31" s="37">
        <v>29</v>
      </c>
      <c r="AP31" s="27" t="str">
        <f t="shared" si="33"/>
        <v>火</v>
      </c>
      <c r="AQ31" s="39"/>
      <c r="AR31" s="39"/>
      <c r="AS31" s="58" t="s">
        <v>49</v>
      </c>
      <c r="AT31" s="42">
        <v>29</v>
      </c>
      <c r="AU31" s="11" t="str">
        <f t="shared" si="34"/>
        <v>金</v>
      </c>
      <c r="AV31" s="43"/>
      <c r="AW31" s="43"/>
      <c r="AX31" s="47" t="s">
        <v>96</v>
      </c>
      <c r="AY31" s="6"/>
      <c r="AZ31" s="6"/>
      <c r="BA31" s="6"/>
      <c r="BB31" s="7"/>
      <c r="BC31" s="49"/>
      <c r="BD31" s="37">
        <v>29</v>
      </c>
      <c r="BE31" s="38" t="s">
        <v>9</v>
      </c>
      <c r="BF31" s="27" t="s">
        <v>1</v>
      </c>
      <c r="BG31" s="28" t="str">
        <f t="shared" si="17"/>
        <v>月×</v>
      </c>
      <c r="BH31" s="76" t="s">
        <v>18</v>
      </c>
    </row>
    <row r="32" spans="1:60" ht="22.5" customHeight="1" x14ac:dyDescent="0.15">
      <c r="A32" s="11">
        <v>30</v>
      </c>
      <c r="B32" s="11" t="str">
        <f t="shared" si="28"/>
        <v>木</v>
      </c>
      <c r="C32" s="11" t="s">
        <v>0</v>
      </c>
      <c r="D32" s="12" t="str">
        <f t="shared" si="27"/>
        <v>木○</v>
      </c>
      <c r="E32" s="51" t="s">
        <v>212</v>
      </c>
      <c r="F32" s="136">
        <v>30</v>
      </c>
      <c r="G32" s="11" t="str">
        <f t="shared" si="18"/>
        <v>土</v>
      </c>
      <c r="H32" s="43"/>
      <c r="I32" s="43"/>
      <c r="J32" s="146" t="s">
        <v>73</v>
      </c>
      <c r="K32" s="11">
        <v>30</v>
      </c>
      <c r="L32" s="6" t="str">
        <f t="shared" si="8"/>
        <v>火</v>
      </c>
      <c r="M32" s="11" t="s">
        <v>0</v>
      </c>
      <c r="N32" s="12" t="str">
        <f t="shared" si="9"/>
        <v>火○</v>
      </c>
      <c r="O32" s="157" t="s">
        <v>387</v>
      </c>
      <c r="P32" s="11">
        <v>30</v>
      </c>
      <c r="Q32" s="11" t="str">
        <f t="shared" si="36"/>
        <v>木</v>
      </c>
      <c r="R32" s="11" t="s">
        <v>15</v>
      </c>
      <c r="S32" s="12" t="str">
        <f t="shared" si="10"/>
        <v>木〇</v>
      </c>
      <c r="T32" s="47"/>
      <c r="U32" s="27">
        <v>30</v>
      </c>
      <c r="V32" s="27" t="str">
        <f t="shared" si="21"/>
        <v>日</v>
      </c>
      <c r="W32" s="27" t="s">
        <v>15</v>
      </c>
      <c r="X32" s="28" t="str">
        <f t="shared" si="11"/>
        <v>日〇</v>
      </c>
      <c r="Y32" s="99"/>
      <c r="Z32" s="11">
        <v>30</v>
      </c>
      <c r="AA32" s="11" t="str">
        <f t="shared" si="32"/>
        <v>水</v>
      </c>
      <c r="AB32" s="11" t="s">
        <v>0</v>
      </c>
      <c r="AC32" s="12" t="str">
        <f t="shared" si="12"/>
        <v>水○</v>
      </c>
      <c r="AD32" s="44" t="s">
        <v>55</v>
      </c>
      <c r="AE32" s="11">
        <v>30</v>
      </c>
      <c r="AF32" s="11" t="str">
        <f t="shared" si="24"/>
        <v>金</v>
      </c>
      <c r="AG32" s="43"/>
      <c r="AH32" s="43"/>
      <c r="AI32" s="48" t="s">
        <v>105</v>
      </c>
      <c r="AJ32" s="11">
        <v>30</v>
      </c>
      <c r="AK32" s="11" t="str">
        <f t="shared" si="22"/>
        <v>月</v>
      </c>
      <c r="AL32" s="11" t="s">
        <v>0</v>
      </c>
      <c r="AM32" s="12" t="str">
        <f t="shared" si="14"/>
        <v>月○</v>
      </c>
      <c r="AN32" s="137" t="s">
        <v>157</v>
      </c>
      <c r="AO32" s="38">
        <v>30</v>
      </c>
      <c r="AP32" s="27" t="str">
        <f t="shared" si="33"/>
        <v>水</v>
      </c>
      <c r="AQ32" s="39"/>
      <c r="AR32" s="39"/>
      <c r="AS32" s="58" t="s">
        <v>117</v>
      </c>
      <c r="AT32" s="37">
        <v>30</v>
      </c>
      <c r="AU32" s="27" t="str">
        <f t="shared" si="34"/>
        <v>土</v>
      </c>
      <c r="AV32" s="39"/>
      <c r="AW32" s="39"/>
      <c r="AX32" s="107"/>
      <c r="AY32" s="6"/>
      <c r="AZ32" s="6"/>
      <c r="BA32" s="6"/>
      <c r="BB32" s="7" t="str">
        <f t="shared" si="16"/>
        <v/>
      </c>
      <c r="BC32" s="8"/>
      <c r="BD32" s="32">
        <v>30</v>
      </c>
      <c r="BE32" s="42" t="s">
        <v>70</v>
      </c>
      <c r="BF32" s="11" t="s">
        <v>1</v>
      </c>
      <c r="BG32" s="12" t="str">
        <f t="shared" si="17"/>
        <v>火×</v>
      </c>
      <c r="BH32" s="102"/>
    </row>
    <row r="33" spans="1:61" ht="22.5" customHeight="1" x14ac:dyDescent="0.15">
      <c r="A33" s="13"/>
      <c r="B33" s="13"/>
      <c r="C33" s="13"/>
      <c r="D33" s="7" t="str">
        <f t="shared" si="27"/>
        <v/>
      </c>
      <c r="E33" s="111"/>
      <c r="F33" s="75">
        <v>31</v>
      </c>
      <c r="G33" s="27" t="str">
        <f t="shared" si="18"/>
        <v>日</v>
      </c>
      <c r="H33" s="27" t="s">
        <v>0</v>
      </c>
      <c r="I33" s="28" t="str">
        <f t="shared" si="19"/>
        <v>日○</v>
      </c>
      <c r="J33" s="110" t="s">
        <v>19</v>
      </c>
      <c r="K33" s="13"/>
      <c r="L33" s="13"/>
      <c r="M33" s="13"/>
      <c r="N33" s="7" t="str">
        <f t="shared" si="9"/>
        <v/>
      </c>
      <c r="O33" s="14"/>
      <c r="P33" s="13">
        <v>31</v>
      </c>
      <c r="Q33" s="6" t="str">
        <f t="shared" si="36"/>
        <v>金</v>
      </c>
      <c r="R33"/>
      <c r="S33"/>
      <c r="T33" s="117"/>
      <c r="U33" s="126">
        <v>31</v>
      </c>
      <c r="V33" s="11" t="str">
        <f t="shared" si="21"/>
        <v>月</v>
      </c>
      <c r="W33" s="11" t="s">
        <v>15</v>
      </c>
      <c r="X33" s="12" t="str">
        <f t="shared" si="11"/>
        <v>月〇</v>
      </c>
      <c r="Y33" s="127"/>
      <c r="Z33" s="13"/>
      <c r="AA33" s="13"/>
      <c r="AB33" s="13"/>
      <c r="AC33" s="7" t="str">
        <f t="shared" si="12"/>
        <v/>
      </c>
      <c r="AD33" s="14"/>
      <c r="AE33" s="37">
        <v>31</v>
      </c>
      <c r="AF33" s="27" t="str">
        <f t="shared" si="24"/>
        <v>土</v>
      </c>
      <c r="AG33" s="39"/>
      <c r="AH33" s="39"/>
      <c r="AI33" s="74"/>
      <c r="AJ33" s="13"/>
      <c r="AK33" s="13"/>
      <c r="AL33" s="13"/>
      <c r="AM33" s="7" t="str">
        <f t="shared" si="14"/>
        <v/>
      </c>
      <c r="AN33" s="51"/>
      <c r="AO33" s="13">
        <v>31</v>
      </c>
      <c r="AP33" s="27" t="str">
        <f t="shared" si="33"/>
        <v>木</v>
      </c>
      <c r="AQ33" s="13" t="s">
        <v>1</v>
      </c>
      <c r="AR33" s="7" t="str">
        <f t="shared" si="15"/>
        <v>木×</v>
      </c>
      <c r="AS33" s="62" t="s">
        <v>117</v>
      </c>
      <c r="AT33" s="75">
        <v>31</v>
      </c>
      <c r="AU33" s="75" t="str">
        <f t="shared" si="34"/>
        <v>日</v>
      </c>
      <c r="AV33" s="75" t="s">
        <v>0</v>
      </c>
      <c r="AW33" s="28" t="str">
        <f t="shared" si="26"/>
        <v>日○</v>
      </c>
      <c r="AX33" s="92"/>
      <c r="AY33" s="13"/>
      <c r="AZ33" s="13"/>
      <c r="BA33" s="13"/>
      <c r="BB33" s="7" t="str">
        <f t="shared" si="16"/>
        <v/>
      </c>
      <c r="BC33" s="14"/>
      <c r="BD33" s="41">
        <v>31</v>
      </c>
      <c r="BE33" s="42" t="s">
        <v>71</v>
      </c>
      <c r="BF33" s="13" t="s">
        <v>1</v>
      </c>
      <c r="BG33" s="7" t="str">
        <f t="shared" si="17"/>
        <v>水×</v>
      </c>
      <c r="BH33" s="52" t="s">
        <v>102</v>
      </c>
    </row>
    <row r="34" spans="1:61" ht="56.25" customHeight="1" x14ac:dyDescent="0.15">
      <c r="A34" s="223" t="s">
        <v>364</v>
      </c>
      <c r="B34" s="224"/>
      <c r="C34" s="224"/>
      <c r="D34" s="224"/>
      <c r="E34" s="225"/>
      <c r="F34" s="223" t="s">
        <v>363</v>
      </c>
      <c r="G34" s="224"/>
      <c r="H34" s="224"/>
      <c r="I34" s="224"/>
      <c r="J34" s="225"/>
      <c r="K34" s="223" t="s">
        <v>437</v>
      </c>
      <c r="L34" s="224"/>
      <c r="M34" s="224"/>
      <c r="N34" s="224"/>
      <c r="O34" s="225"/>
      <c r="P34" s="223" t="s">
        <v>114</v>
      </c>
      <c r="Q34" s="224"/>
      <c r="R34" s="224"/>
      <c r="S34" s="224"/>
      <c r="T34" s="225"/>
      <c r="U34" s="223" t="s">
        <v>154</v>
      </c>
      <c r="V34" s="224"/>
      <c r="W34" s="224"/>
      <c r="X34" s="224"/>
      <c r="Y34" s="225"/>
      <c r="Z34" s="223" t="s">
        <v>127</v>
      </c>
      <c r="AA34" s="224"/>
      <c r="AB34" s="224"/>
      <c r="AC34" s="224"/>
      <c r="AD34" s="225"/>
      <c r="AE34" s="223" t="s">
        <v>128</v>
      </c>
      <c r="AF34" s="224"/>
      <c r="AG34" s="224"/>
      <c r="AH34" s="224"/>
      <c r="AI34" s="225"/>
      <c r="AJ34" s="223" t="s">
        <v>202</v>
      </c>
      <c r="AK34" s="224"/>
      <c r="AL34" s="224"/>
      <c r="AM34" s="224"/>
      <c r="AN34" s="225"/>
      <c r="AO34" s="223" t="s">
        <v>372</v>
      </c>
      <c r="AP34" s="224"/>
      <c r="AQ34" s="224"/>
      <c r="AR34" s="224"/>
      <c r="AS34" s="225"/>
      <c r="AT34" s="223" t="s">
        <v>148</v>
      </c>
      <c r="AU34" s="224"/>
      <c r="AV34" s="224"/>
      <c r="AW34" s="224"/>
      <c r="AX34" s="225"/>
      <c r="AY34" s="223" t="s">
        <v>115</v>
      </c>
      <c r="AZ34" s="224"/>
      <c r="BA34" s="224"/>
      <c r="BB34" s="224"/>
      <c r="BC34" s="224"/>
      <c r="BD34" s="223" t="s">
        <v>60</v>
      </c>
      <c r="BE34" s="224"/>
      <c r="BF34" s="224"/>
      <c r="BG34" s="224"/>
      <c r="BH34" s="225"/>
    </row>
    <row r="35" spans="1:61" ht="36" customHeight="1" x14ac:dyDescent="0.15">
      <c r="A35" s="226"/>
      <c r="B35" s="227"/>
      <c r="C35" s="227"/>
      <c r="D35" s="227"/>
      <c r="E35" s="228"/>
      <c r="F35" s="226"/>
      <c r="G35" s="227"/>
      <c r="H35" s="227"/>
      <c r="I35" s="227"/>
      <c r="J35" s="228"/>
      <c r="K35" s="226"/>
      <c r="L35" s="227"/>
      <c r="M35" s="227"/>
      <c r="N35" s="227"/>
      <c r="O35" s="228"/>
      <c r="P35" s="232"/>
      <c r="Q35" s="233"/>
      <c r="R35" s="233"/>
      <c r="S35" s="233"/>
      <c r="T35" s="234"/>
      <c r="U35" s="229"/>
      <c r="V35" s="230"/>
      <c r="W35" s="230"/>
      <c r="X35" s="230"/>
      <c r="Y35" s="231"/>
      <c r="Z35" s="229"/>
      <c r="AA35" s="230"/>
      <c r="AB35" s="230"/>
      <c r="AC35" s="230"/>
      <c r="AD35" s="231"/>
      <c r="AE35" s="237"/>
      <c r="AF35" s="238"/>
      <c r="AG35" s="238"/>
      <c r="AH35" s="238"/>
      <c r="AI35" s="239"/>
      <c r="AJ35" s="237" t="s">
        <v>54</v>
      </c>
      <c r="AK35" s="238"/>
      <c r="AL35" s="238"/>
      <c r="AM35" s="238"/>
      <c r="AN35" s="239"/>
      <c r="AO35" s="240" t="s">
        <v>50</v>
      </c>
      <c r="AP35" s="241"/>
      <c r="AQ35" s="241"/>
      <c r="AR35" s="241"/>
      <c r="AS35" s="242"/>
      <c r="AT35" s="237" t="s">
        <v>87</v>
      </c>
      <c r="AU35" s="238"/>
      <c r="AV35" s="238"/>
      <c r="AW35" s="238"/>
      <c r="AX35" s="239"/>
      <c r="AY35" s="235"/>
      <c r="AZ35" s="236"/>
      <c r="BA35" s="236"/>
      <c r="BB35" s="236"/>
      <c r="BC35" s="236"/>
      <c r="BD35" s="15"/>
      <c r="BE35" s="16"/>
      <c r="BF35" s="17">
        <f>AV2+BA2+BF2</f>
        <v>47</v>
      </c>
      <c r="BG35" s="18"/>
      <c r="BH35" s="19"/>
    </row>
    <row r="36" spans="1:61" ht="13.5" customHeight="1" x14ac:dyDescent="0.15">
      <c r="B36" s="20"/>
      <c r="E36" s="20"/>
      <c r="J36" s="22"/>
    </row>
    <row r="37" spans="1:61" ht="13.5" customHeight="1" x14ac:dyDescent="0.15">
      <c r="B37" s="23" t="s">
        <v>2</v>
      </c>
      <c r="D37" s="24">
        <f>COUNTIF(D$3:D$33,"月○")</f>
        <v>3</v>
      </c>
      <c r="E37" s="25">
        <f>D37</f>
        <v>3</v>
      </c>
      <c r="I37" s="24">
        <f>COUNTIF(I$3:I$33,"月○")</f>
        <v>3</v>
      </c>
      <c r="J37" s="25">
        <f>I37</f>
        <v>3</v>
      </c>
      <c r="N37" s="24">
        <f>COUNTIF(N$3:N$33,"月○")</f>
        <v>5</v>
      </c>
      <c r="O37" s="25">
        <f>N37</f>
        <v>5</v>
      </c>
      <c r="S37" s="24">
        <f>COUNTIF(S$3:S$33,"月○")</f>
        <v>3</v>
      </c>
      <c r="T37" s="25">
        <f>S37</f>
        <v>3</v>
      </c>
      <c r="X37" s="24">
        <f>COUNTIF(X$3:X$33,"月○")</f>
        <v>0</v>
      </c>
      <c r="Y37" s="25">
        <v>1</v>
      </c>
      <c r="AC37" s="24">
        <f>COUNTIF(AC$3:AC$33,"月○")</f>
        <v>4</v>
      </c>
      <c r="AD37" s="25">
        <f>AC37</f>
        <v>4</v>
      </c>
      <c r="AH37" s="24">
        <f>COUNTIF(AH$3:AH$33,"月○")</f>
        <v>4</v>
      </c>
      <c r="AI37" s="25">
        <f>AH37</f>
        <v>4</v>
      </c>
      <c r="AM37" s="24">
        <f>COUNTIF(AM$3:AM$33,"月○")</f>
        <v>4</v>
      </c>
      <c r="AN37" s="25">
        <f>AM37</f>
        <v>4</v>
      </c>
      <c r="AR37" s="24">
        <f>COUNTIF(AR$3:AR$33,"月○")</f>
        <v>3</v>
      </c>
      <c r="AS37" s="25">
        <f>AR37</f>
        <v>3</v>
      </c>
      <c r="AW37" s="24">
        <f>COUNTIF(AW$3:AW$33,"月○")</f>
        <v>3</v>
      </c>
      <c r="AX37" s="25">
        <f>AW37</f>
        <v>3</v>
      </c>
      <c r="BB37" s="24">
        <f>COUNTIF(BB$3:BB$33,"月○")</f>
        <v>4</v>
      </c>
      <c r="BC37" s="25">
        <f>BB37</f>
        <v>4</v>
      </c>
      <c r="BG37" s="24">
        <f>COUNTIF(BG$3:BG$33,"月○")</f>
        <v>4</v>
      </c>
      <c r="BH37" s="25">
        <f>BG37</f>
        <v>4</v>
      </c>
      <c r="BI37" s="25">
        <f>SUM(D37:BH37)/2</f>
        <v>40.5</v>
      </c>
    </row>
    <row r="38" spans="1:61" ht="13.5" customHeight="1" x14ac:dyDescent="0.15">
      <c r="B38" s="23" t="s">
        <v>3</v>
      </c>
      <c r="D38" s="24">
        <f>COUNTIF(D$3:D$33,"火○")</f>
        <v>3</v>
      </c>
      <c r="E38" s="25">
        <f t="shared" ref="E38:E43" si="37">D38</f>
        <v>3</v>
      </c>
      <c r="I38" s="24">
        <f>COUNTIF(I$3:I$33,"火○")</f>
        <v>3</v>
      </c>
      <c r="J38" s="25">
        <f t="shared" ref="J38:J43" si="38">I38</f>
        <v>3</v>
      </c>
      <c r="N38" s="24">
        <f>COUNTIF(N$3:N$33,"火○")</f>
        <v>5</v>
      </c>
      <c r="O38" s="25">
        <f t="shared" ref="O38:O43" si="39">N38</f>
        <v>5</v>
      </c>
      <c r="S38" s="24">
        <f>COUNTIF(S$3:S$33,"火○")</f>
        <v>2</v>
      </c>
      <c r="T38" s="25">
        <f t="shared" ref="T38:T43" si="40">S38</f>
        <v>2</v>
      </c>
      <c r="X38" s="24">
        <f>COUNTIF(X$3:X$33,"火○")</f>
        <v>0</v>
      </c>
      <c r="Y38" s="25">
        <v>1</v>
      </c>
      <c r="AC38" s="24">
        <f>COUNTIF(AC$3:AC$33,"火○")</f>
        <v>5</v>
      </c>
      <c r="AD38" s="25">
        <f t="shared" ref="AD38:AD43" si="41">AC38</f>
        <v>5</v>
      </c>
      <c r="AH38" s="24">
        <f>COUNTIF(AH$3:AH$33,"火○")</f>
        <v>4</v>
      </c>
      <c r="AI38" s="25">
        <f t="shared" ref="AI38:AI43" si="42">AH38</f>
        <v>4</v>
      </c>
      <c r="AM38" s="24">
        <f>COUNTIF(AM$3:AM$33,"火○")</f>
        <v>3</v>
      </c>
      <c r="AN38" s="25">
        <f t="shared" ref="AN38:AN43" si="43">AM38</f>
        <v>3</v>
      </c>
      <c r="AR38" s="24">
        <f>COUNTIF(AR$3:AR$33,"火○")</f>
        <v>4</v>
      </c>
      <c r="AS38" s="25">
        <f t="shared" ref="AS38:AS43" si="44">AR38</f>
        <v>4</v>
      </c>
      <c r="AW38" s="24">
        <f>COUNTIF(AW$3:AW$33,"火○")</f>
        <v>3</v>
      </c>
      <c r="AX38" s="25">
        <f t="shared" ref="AX38:AX43" si="45">AW38</f>
        <v>3</v>
      </c>
      <c r="BB38" s="24">
        <f>COUNTIF(BB$3:BB$33,"火○")</f>
        <v>3</v>
      </c>
      <c r="BC38" s="25">
        <f t="shared" ref="BC38:BC43" si="46">BB38</f>
        <v>3</v>
      </c>
      <c r="BG38" s="24">
        <f>COUNTIF(BG$3:BG$33,"火○")</f>
        <v>4</v>
      </c>
      <c r="BH38" s="25">
        <f t="shared" ref="BH38:BH43" si="47">BG38</f>
        <v>4</v>
      </c>
      <c r="BI38" s="25">
        <f t="shared" ref="BI38:BI43" si="48">SUM(D38:BH38)/2</f>
        <v>39.5</v>
      </c>
    </row>
    <row r="39" spans="1:61" ht="13.5" customHeight="1" x14ac:dyDescent="0.15">
      <c r="B39" s="1" t="s">
        <v>4</v>
      </c>
      <c r="D39" s="24">
        <f>COUNTIF(D$3:D$33,"水○")</f>
        <v>3</v>
      </c>
      <c r="E39" s="25">
        <f t="shared" si="37"/>
        <v>3</v>
      </c>
      <c r="I39" s="24">
        <f>COUNTIF(I$3:I$33,"水○")</f>
        <v>4</v>
      </c>
      <c r="J39" s="25">
        <f t="shared" si="38"/>
        <v>4</v>
      </c>
      <c r="N39" s="24">
        <f>COUNTIF(N$3:N$33,"水○")</f>
        <v>4</v>
      </c>
      <c r="O39" s="25">
        <f t="shared" si="39"/>
        <v>4</v>
      </c>
      <c r="S39" s="24">
        <f>COUNTIF(S$3:S$33,"水○")</f>
        <v>3</v>
      </c>
      <c r="T39" s="25">
        <f t="shared" si="40"/>
        <v>3</v>
      </c>
      <c r="X39" s="24">
        <f>COUNTIF(X$3:X$33,"水○")</f>
        <v>0</v>
      </c>
      <c r="Y39" s="25">
        <v>1</v>
      </c>
      <c r="AC39" s="24">
        <f>COUNTIF(AC$3:AC$33,"水○")</f>
        <v>4</v>
      </c>
      <c r="AD39" s="25">
        <f t="shared" si="41"/>
        <v>4</v>
      </c>
      <c r="AH39" s="24">
        <f>COUNTIF(AH$3:AH$33,"水○")</f>
        <v>4</v>
      </c>
      <c r="AI39" s="25">
        <f t="shared" si="42"/>
        <v>4</v>
      </c>
      <c r="AM39" s="24">
        <f>COUNTIF(AM$3:AM$33,"水○")</f>
        <v>4</v>
      </c>
      <c r="AN39" s="25">
        <f t="shared" si="43"/>
        <v>4</v>
      </c>
      <c r="AR39" s="24">
        <f>COUNTIF(AR$3:AR$33,"水○")</f>
        <v>4</v>
      </c>
      <c r="AS39" s="25">
        <f t="shared" si="44"/>
        <v>4</v>
      </c>
      <c r="AW39" s="24">
        <f>COUNTIF(AW$3:AW$33,"水○")</f>
        <v>3</v>
      </c>
      <c r="AX39" s="25">
        <f t="shared" si="45"/>
        <v>3</v>
      </c>
      <c r="BB39" s="24">
        <f>COUNTIF(BB$3:BB$33,"水○")</f>
        <v>4</v>
      </c>
      <c r="BC39" s="25">
        <f t="shared" si="46"/>
        <v>4</v>
      </c>
      <c r="BG39" s="24">
        <f>COUNTIF(BG$3:BG$33,"水○")</f>
        <v>4</v>
      </c>
      <c r="BH39" s="25">
        <f t="shared" si="47"/>
        <v>4</v>
      </c>
      <c r="BI39" s="25">
        <f t="shared" si="48"/>
        <v>41.5</v>
      </c>
    </row>
    <row r="40" spans="1:61" ht="13.5" customHeight="1" x14ac:dyDescent="0.15">
      <c r="B40" s="1" t="s">
        <v>5</v>
      </c>
      <c r="D40" s="24">
        <f>COUNTIF(D$3:D$33,"木○")</f>
        <v>4</v>
      </c>
      <c r="E40" s="25">
        <f t="shared" si="37"/>
        <v>4</v>
      </c>
      <c r="I40" s="24">
        <f>COUNTIF(I$3:I$33,"木○")</f>
        <v>4</v>
      </c>
      <c r="J40" s="25">
        <f t="shared" si="38"/>
        <v>4</v>
      </c>
      <c r="N40" s="24">
        <f>COUNTIF(N$3:N$33,"木○")</f>
        <v>4</v>
      </c>
      <c r="O40" s="25">
        <f t="shared" si="39"/>
        <v>4</v>
      </c>
      <c r="S40" s="24">
        <f>COUNTIF(S$3:S$33,"木○")</f>
        <v>3</v>
      </c>
      <c r="T40" s="25">
        <f t="shared" si="40"/>
        <v>3</v>
      </c>
      <c r="X40" s="24">
        <f>COUNTIF(X$3:X$33,"木○")</f>
        <v>0</v>
      </c>
      <c r="Y40" s="25">
        <v>1</v>
      </c>
      <c r="AC40" s="24">
        <f>COUNTIF(AC$3:AC$33,"木○")</f>
        <v>4</v>
      </c>
      <c r="AD40" s="25">
        <f t="shared" si="41"/>
        <v>4</v>
      </c>
      <c r="AH40" s="24">
        <f>COUNTIF(AH$3:AH$33,"木○")</f>
        <v>5</v>
      </c>
      <c r="AI40" s="25">
        <f t="shared" si="42"/>
        <v>5</v>
      </c>
      <c r="AM40" s="24">
        <f>COUNTIF(AM$3:AM$33,"木○")</f>
        <v>4</v>
      </c>
      <c r="AN40" s="25">
        <f t="shared" si="43"/>
        <v>4</v>
      </c>
      <c r="AR40" s="24">
        <f>COUNTIF(AR$3:AR$33,"木○")</f>
        <v>4</v>
      </c>
      <c r="AS40" s="25">
        <f t="shared" si="44"/>
        <v>4</v>
      </c>
      <c r="AW40" s="24">
        <f>COUNTIF(AW$3:AW$33,"木○")</f>
        <v>3</v>
      </c>
      <c r="AX40" s="25">
        <f t="shared" si="45"/>
        <v>3</v>
      </c>
      <c r="BB40" s="24">
        <f>COUNTIF(BB$3:BB$33,"木○")</f>
        <v>3</v>
      </c>
      <c r="BC40" s="25">
        <f t="shared" si="46"/>
        <v>3</v>
      </c>
      <c r="BG40" s="24">
        <f>COUNTIF(BG$3:BG$33,"木○")</f>
        <v>0</v>
      </c>
      <c r="BH40" s="25">
        <f t="shared" si="47"/>
        <v>0</v>
      </c>
      <c r="BI40" s="25">
        <f t="shared" si="48"/>
        <v>38.5</v>
      </c>
    </row>
    <row r="41" spans="1:61" ht="13.5" customHeight="1" x14ac:dyDescent="0.15">
      <c r="B41" s="1" t="s">
        <v>6</v>
      </c>
      <c r="D41" s="24">
        <f>COUNTIF(D$3:D$33,"金○")</f>
        <v>0</v>
      </c>
      <c r="E41" s="25">
        <f t="shared" si="37"/>
        <v>0</v>
      </c>
      <c r="I41" s="24">
        <f>COUNTIF(I$3:I$33,"金○")</f>
        <v>0</v>
      </c>
      <c r="J41" s="25">
        <f t="shared" si="38"/>
        <v>0</v>
      </c>
      <c r="N41" s="24">
        <f>COUNTIF(N$3:N$33,"金○")</f>
        <v>0</v>
      </c>
      <c r="O41" s="25">
        <f t="shared" si="39"/>
        <v>0</v>
      </c>
      <c r="S41" s="24">
        <f>COUNTIF(S$3:S$33,"金○")</f>
        <v>0</v>
      </c>
      <c r="T41" s="25">
        <f t="shared" si="40"/>
        <v>0</v>
      </c>
      <c r="X41" s="24">
        <f>COUNTIF(X$3:X$33,"金○")</f>
        <v>0</v>
      </c>
      <c r="Y41" s="25">
        <v>1</v>
      </c>
      <c r="AC41" s="24">
        <f>COUNTIF(AC$3:AC$33,"金○")</f>
        <v>0</v>
      </c>
      <c r="AD41" s="25">
        <f t="shared" si="41"/>
        <v>0</v>
      </c>
      <c r="AH41" s="24">
        <f>COUNTIF(AH$3:AH$33,"金○")</f>
        <v>0</v>
      </c>
      <c r="AI41" s="25">
        <f t="shared" si="42"/>
        <v>0</v>
      </c>
      <c r="AM41" s="24">
        <f>COUNTIF(AM$3:AM$33,"金○")</f>
        <v>0</v>
      </c>
      <c r="AN41" s="25">
        <f t="shared" si="43"/>
        <v>0</v>
      </c>
      <c r="AR41" s="24">
        <f>COUNTIF(AR$3:AR$33,"金○")</f>
        <v>0</v>
      </c>
      <c r="AS41" s="25">
        <f t="shared" si="44"/>
        <v>0</v>
      </c>
      <c r="AW41" s="24">
        <f>COUNTIF(AW$3:AW$33,"金○")</f>
        <v>0</v>
      </c>
      <c r="AX41" s="25">
        <f t="shared" si="45"/>
        <v>0</v>
      </c>
      <c r="BB41" s="24">
        <f>COUNTIF(BB$3:BB$33,"金○")</f>
        <v>0</v>
      </c>
      <c r="BC41" s="25">
        <v>3</v>
      </c>
      <c r="BG41" s="24">
        <f>COUNTIF(BG$3:BG$33,"金○")</f>
        <v>0</v>
      </c>
      <c r="BH41" s="25">
        <f t="shared" si="47"/>
        <v>0</v>
      </c>
      <c r="BI41" s="25">
        <f t="shared" si="48"/>
        <v>2</v>
      </c>
    </row>
    <row r="42" spans="1:61" ht="13.5" customHeight="1" x14ac:dyDescent="0.15">
      <c r="B42" s="1" t="s">
        <v>7</v>
      </c>
      <c r="D42" s="24">
        <f>COUNTIF(D$3:D$33,"土○")</f>
        <v>0</v>
      </c>
      <c r="E42" s="25">
        <f t="shared" si="37"/>
        <v>0</v>
      </c>
      <c r="I42" s="24">
        <f>COUNTIF(I$3:I$33,"土○")</f>
        <v>0</v>
      </c>
      <c r="J42" s="25">
        <f t="shared" si="38"/>
        <v>0</v>
      </c>
      <c r="N42" s="24">
        <f>COUNTIF(N$3:N$33,"土○")</f>
        <v>0</v>
      </c>
      <c r="O42" s="25">
        <f t="shared" si="39"/>
        <v>0</v>
      </c>
      <c r="S42" s="24">
        <f>COUNTIF(S$3:S$33,"土○")</f>
        <v>0</v>
      </c>
      <c r="T42" s="25">
        <f t="shared" si="40"/>
        <v>0</v>
      </c>
      <c r="X42" s="24">
        <f>COUNTIF(X$3:X$33,"土○")</f>
        <v>0</v>
      </c>
      <c r="Y42" s="25">
        <f t="shared" ref="Y42:Y43" si="49">X42</f>
        <v>0</v>
      </c>
      <c r="AC42" s="24">
        <f>COUNTIF(AC$3:AC$33,"土○")</f>
        <v>0</v>
      </c>
      <c r="AD42" s="25">
        <f t="shared" si="41"/>
        <v>0</v>
      </c>
      <c r="AH42" s="24">
        <f>COUNTIF(AH$3:AH$33,"土○")</f>
        <v>0</v>
      </c>
      <c r="AI42" s="25">
        <f t="shared" si="42"/>
        <v>0</v>
      </c>
      <c r="AM42" s="24">
        <f>COUNTIF(AM$3:AM$33,"土○")</f>
        <v>0</v>
      </c>
      <c r="AN42" s="25">
        <f t="shared" si="43"/>
        <v>0</v>
      </c>
      <c r="AR42" s="24">
        <f>COUNTIF(AR$3:AR$33,"土○")</f>
        <v>0</v>
      </c>
      <c r="AS42" s="25">
        <f t="shared" si="44"/>
        <v>0</v>
      </c>
      <c r="AW42" s="24">
        <f>COUNTIF(AW$3:AW$33,"土○")</f>
        <v>0</v>
      </c>
      <c r="AX42" s="25">
        <f t="shared" si="45"/>
        <v>0</v>
      </c>
      <c r="BB42" s="24">
        <f>COUNTIF(BB$3:BB$33,"土○")</f>
        <v>0</v>
      </c>
      <c r="BC42" s="25">
        <f t="shared" si="46"/>
        <v>0</v>
      </c>
      <c r="BG42" s="24">
        <f>COUNTIF(BG$3:BG$33,"土○")</f>
        <v>0</v>
      </c>
      <c r="BH42" s="25">
        <f t="shared" si="47"/>
        <v>0</v>
      </c>
      <c r="BI42" s="25">
        <f t="shared" si="48"/>
        <v>0</v>
      </c>
    </row>
    <row r="43" spans="1:61" ht="13.5" customHeight="1" x14ac:dyDescent="0.15">
      <c r="B43" s="1" t="s">
        <v>8</v>
      </c>
      <c r="D43" s="24">
        <f>COUNTIF(D$3:D$33,"日○")</f>
        <v>3</v>
      </c>
      <c r="E43" s="25">
        <f t="shared" si="37"/>
        <v>3</v>
      </c>
      <c r="I43" s="24">
        <f>COUNTIF(I$3:I$33,"日○")</f>
        <v>4</v>
      </c>
      <c r="J43" s="25">
        <f t="shared" si="38"/>
        <v>4</v>
      </c>
      <c r="N43" s="24">
        <f>COUNTIF(N$3:N$33,"日○")</f>
        <v>4</v>
      </c>
      <c r="O43" s="25">
        <f t="shared" si="39"/>
        <v>4</v>
      </c>
      <c r="S43" s="24">
        <f>COUNTIF(S$3:S$33,"日○")</f>
        <v>3</v>
      </c>
      <c r="T43" s="25">
        <f t="shared" si="40"/>
        <v>3</v>
      </c>
      <c r="X43" s="24">
        <f>COUNTIF(X$3:X$33,"日○")</f>
        <v>0</v>
      </c>
      <c r="Y43" s="25">
        <f t="shared" si="49"/>
        <v>0</v>
      </c>
      <c r="AC43" s="24">
        <f>COUNTIF(AC$3:AC$33,"日○")</f>
        <v>3</v>
      </c>
      <c r="AD43" s="25">
        <f t="shared" si="41"/>
        <v>3</v>
      </c>
      <c r="AH43" s="24">
        <f>COUNTIF(AH$3:AH$33,"日○")</f>
        <v>3</v>
      </c>
      <c r="AI43" s="25">
        <f t="shared" si="42"/>
        <v>3</v>
      </c>
      <c r="AM43" s="24">
        <f>COUNTIF(AM$3:AM$33,"日○")</f>
        <v>4</v>
      </c>
      <c r="AN43" s="25">
        <f t="shared" si="43"/>
        <v>4</v>
      </c>
      <c r="AR43" s="24">
        <f>COUNTIF(AR$3:AR$33,"日○")</f>
        <v>3</v>
      </c>
      <c r="AS43" s="25">
        <f t="shared" si="44"/>
        <v>3</v>
      </c>
      <c r="AW43" s="24">
        <f>COUNTIF(AW$3:AW$33,"日○")</f>
        <v>3</v>
      </c>
      <c r="AX43" s="25">
        <f t="shared" si="45"/>
        <v>3</v>
      </c>
      <c r="BB43" s="24">
        <f>COUNTIF(BB$3:BB$33,"日○")</f>
        <v>4</v>
      </c>
      <c r="BC43" s="25">
        <f t="shared" si="46"/>
        <v>4</v>
      </c>
      <c r="BG43" s="24">
        <f>COUNTIF(BG$3:BG$33,"日○")</f>
        <v>2</v>
      </c>
      <c r="BH43" s="25">
        <f t="shared" si="47"/>
        <v>2</v>
      </c>
      <c r="BI43" s="25">
        <f t="shared" si="48"/>
        <v>36</v>
      </c>
    </row>
    <row r="44" spans="1:61" ht="22.5" customHeight="1" x14ac:dyDescent="0.15">
      <c r="E44" s="26">
        <f>SUM(E37:E43)</f>
        <v>16</v>
      </c>
      <c r="J44" s="26">
        <f>SUM(J37:J43)</f>
        <v>18</v>
      </c>
      <c r="O44" s="26">
        <f>SUM(O37:O43)</f>
        <v>22</v>
      </c>
      <c r="T44" s="26">
        <f>SUM(T37:T43)</f>
        <v>14</v>
      </c>
      <c r="Y44" s="26">
        <f>SUM(Y37:Y43)</f>
        <v>5</v>
      </c>
      <c r="AD44" s="26">
        <f>SUM(AD37:AD43)</f>
        <v>20</v>
      </c>
      <c r="AI44" s="26">
        <f>SUM(AI37:AI43)</f>
        <v>20</v>
      </c>
      <c r="AN44" s="26">
        <f>SUM(AN37:AN43)</f>
        <v>19</v>
      </c>
      <c r="AS44" s="26">
        <f>SUM(AS37:AS43)</f>
        <v>18</v>
      </c>
      <c r="AX44" s="26">
        <f>SUM(AX37:AX43)</f>
        <v>15</v>
      </c>
      <c r="BC44" s="26">
        <f>SUM(BC37:BC43)</f>
        <v>21</v>
      </c>
      <c r="BH44" s="26">
        <f>SUM(BH37:BH43)</f>
        <v>14</v>
      </c>
      <c r="BI44" s="1" t="str">
        <f>IF(SUM(BI37:BI43)=SUM(E44:BH44),"○","×")</f>
        <v>×</v>
      </c>
    </row>
  </sheetData>
  <mergeCells count="32">
    <mergeCell ref="Z34:AD35"/>
    <mergeCell ref="AY35:BC35"/>
    <mergeCell ref="AE34:AI34"/>
    <mergeCell ref="AJ34:AN34"/>
    <mergeCell ref="AO34:AS34"/>
    <mergeCell ref="AT34:AX34"/>
    <mergeCell ref="AY34:BC34"/>
    <mergeCell ref="AE35:AI35"/>
    <mergeCell ref="AJ35:AN35"/>
    <mergeCell ref="AO35:AS35"/>
    <mergeCell ref="AT35:AX35"/>
    <mergeCell ref="BD34:BH34"/>
    <mergeCell ref="AO2:AP2"/>
    <mergeCell ref="AT2:AU2"/>
    <mergeCell ref="AY2:AZ2"/>
    <mergeCell ref="BD2:BE2"/>
    <mergeCell ref="A34:E35"/>
    <mergeCell ref="F34:J35"/>
    <mergeCell ref="K34:O35"/>
    <mergeCell ref="P34:T34"/>
    <mergeCell ref="U34:Y35"/>
    <mergeCell ref="P35:T35"/>
    <mergeCell ref="A1:T1"/>
    <mergeCell ref="U1:BH1"/>
    <mergeCell ref="A2:B2"/>
    <mergeCell ref="F2:G2"/>
    <mergeCell ref="K2:L2"/>
    <mergeCell ref="P2:Q2"/>
    <mergeCell ref="U2:V2"/>
    <mergeCell ref="Z2:AA2"/>
    <mergeCell ref="AE2:AF2"/>
    <mergeCell ref="AJ2:AK2"/>
  </mergeCells>
  <phoneticPr fontId="1"/>
  <conditionalFormatting sqref="A3">
    <cfRule type="expression" dxfId="327" priority="52">
      <formula>C3="×"</formula>
    </cfRule>
  </conditionalFormatting>
  <conditionalFormatting sqref="A5">
    <cfRule type="expression" dxfId="326" priority="122">
      <formula>C5="×"</formula>
    </cfRule>
  </conditionalFormatting>
  <conditionalFormatting sqref="A7:A12">
    <cfRule type="expression" dxfId="325" priority="123">
      <formula>C7="×"</formula>
    </cfRule>
  </conditionalFormatting>
  <conditionalFormatting sqref="A12">
    <cfRule type="expression" dxfId="324" priority="124">
      <formula>"c13=""×"""</formula>
    </cfRule>
    <cfRule type="expression" dxfId="323" priority="125">
      <formula>"c13=""×"""</formula>
    </cfRule>
  </conditionalFormatting>
  <conditionalFormatting sqref="A14:A19">
    <cfRule type="expression" dxfId="322" priority="121">
      <formula>C14="×"</formula>
    </cfRule>
  </conditionalFormatting>
  <conditionalFormatting sqref="A21:A26">
    <cfRule type="expression" dxfId="321" priority="120">
      <formula>C21="×"</formula>
    </cfRule>
  </conditionalFormatting>
  <conditionalFormatting sqref="A28:A33">
    <cfRule type="expression" dxfId="320" priority="187">
      <formula>C28="×"</formula>
    </cfRule>
  </conditionalFormatting>
  <conditionalFormatting sqref="B3:B8">
    <cfRule type="expression" dxfId="319" priority="53">
      <formula>C3="×"</formula>
    </cfRule>
  </conditionalFormatting>
  <conditionalFormatting sqref="B9:B18">
    <cfRule type="expression" dxfId="318" priority="162">
      <formula>C9="×"</formula>
    </cfRule>
  </conditionalFormatting>
  <conditionalFormatting sqref="B19:B24">
    <cfRule type="expression" dxfId="317" priority="161">
      <formula>C19="×"</formula>
    </cfRule>
  </conditionalFormatting>
  <conditionalFormatting sqref="B25:B30">
    <cfRule type="expression" dxfId="316" priority="160">
      <formula>C25="×"</formula>
    </cfRule>
  </conditionalFormatting>
  <conditionalFormatting sqref="B31:B33">
    <cfRule type="expression" dxfId="315" priority="186">
      <formula>C31="×"</formula>
    </cfRule>
  </conditionalFormatting>
  <conditionalFormatting sqref="E3:E4 J5:J8 AI7 AD9 AS9 O10 BH10 BC10:BC11 AN11:AN12 AI13:AI15 T14:T16 AD16 AN16 O17 BC17 BH17 AX20 AI20:AI21 AD23 AS23 BC24:BC25 AN25:AN26 AX27 AI28 E31 O33 BC31:BC33 E33 AD33">
    <cfRule type="expression" dxfId="314" priority="54">
      <formula>C3="×"</formula>
    </cfRule>
  </conditionalFormatting>
  <conditionalFormatting sqref="F3">
    <cfRule type="expression" dxfId="313" priority="119">
      <formula>H3="×"</formula>
    </cfRule>
  </conditionalFormatting>
  <conditionalFormatting sqref="F5:F10">
    <cfRule type="expression" dxfId="312" priority="117">
      <formula>H5="×"</formula>
    </cfRule>
  </conditionalFormatting>
  <conditionalFormatting sqref="F12 K12 U12">
    <cfRule type="expression" dxfId="311" priority="184">
      <formula>"c13=""×"""</formula>
    </cfRule>
    <cfRule type="expression" dxfId="310" priority="188">
      <formula>"c13=""×"""</formula>
    </cfRule>
  </conditionalFormatting>
  <conditionalFormatting sqref="F12:F32">
    <cfRule type="expression" dxfId="309" priority="41">
      <formula>H12="×"</formula>
    </cfRule>
  </conditionalFormatting>
  <conditionalFormatting sqref="G3:G4">
    <cfRule type="expression" dxfId="308" priority="118">
      <formula>H3="×"</formula>
    </cfRule>
  </conditionalFormatting>
  <conditionalFormatting sqref="G5:G14">
    <cfRule type="expression" dxfId="307" priority="159">
      <formula>H5="×"</formula>
    </cfRule>
  </conditionalFormatting>
  <conditionalFormatting sqref="G15:G30">
    <cfRule type="expression" dxfId="306" priority="158">
      <formula>H15="×"</formula>
    </cfRule>
  </conditionalFormatting>
  <conditionalFormatting sqref="G31:G33">
    <cfRule type="expression" dxfId="305" priority="156">
      <formula>H31="×"</formula>
    </cfRule>
  </conditionalFormatting>
  <conditionalFormatting sqref="J4">
    <cfRule type="expression" dxfId="304" priority="191">
      <formula>H9="×"</formula>
    </cfRule>
  </conditionalFormatting>
  <conditionalFormatting sqref="J9 J11 E13 J14:J15 E16:E17 J18 E19:E20 E23:E24 E27 E8:E11 J27:J28 AX30:AX31 J21">
    <cfRule type="expression" dxfId="303" priority="165">
      <formula>C9="×"</formula>
    </cfRule>
  </conditionalFormatting>
  <conditionalFormatting sqref="K3 K12:K21">
    <cfRule type="expression" dxfId="302" priority="51">
      <formula>M3="×"</formula>
    </cfRule>
  </conditionalFormatting>
  <conditionalFormatting sqref="K5:K8 K10">
    <cfRule type="expression" dxfId="301" priority="44">
      <formula>M5="×"</formula>
    </cfRule>
  </conditionalFormatting>
  <conditionalFormatting sqref="K23:K28">
    <cfRule type="expression" dxfId="300" priority="116">
      <formula>M23="×"</formula>
    </cfRule>
  </conditionalFormatting>
  <conditionalFormatting sqref="L3">
    <cfRule type="expression" dxfId="299" priority="190">
      <formula>E32="×"</formula>
    </cfRule>
  </conditionalFormatting>
  <conditionalFormatting sqref="L4:L16">
    <cfRule type="expression" dxfId="298" priority="45">
      <formula>M4="×"</formula>
    </cfRule>
  </conditionalFormatting>
  <conditionalFormatting sqref="L17:L25">
    <cfRule type="expression" dxfId="297" priority="155">
      <formula>M17="×"</formula>
    </cfRule>
  </conditionalFormatting>
  <conditionalFormatting sqref="L26:L32">
    <cfRule type="expression" dxfId="296" priority="154">
      <formula>M26="×"</formula>
    </cfRule>
  </conditionalFormatting>
  <conditionalFormatting sqref="P3:P5">
    <cfRule type="expression" dxfId="295" priority="115">
      <formula>R3="×"</formula>
    </cfRule>
  </conditionalFormatting>
  <conditionalFormatting sqref="P7:P12">
    <cfRule type="expression" dxfId="294" priority="112">
      <formula>R7="×"</formula>
    </cfRule>
  </conditionalFormatting>
  <conditionalFormatting sqref="P12">
    <cfRule type="expression" dxfId="293" priority="113">
      <formula>"c13=""×"""</formula>
    </cfRule>
    <cfRule type="expression" dxfId="292" priority="114">
      <formula>"c13=""×"""</formula>
    </cfRule>
  </conditionalFormatting>
  <conditionalFormatting sqref="P14:P18">
    <cfRule type="expression" dxfId="291" priority="181">
      <formula>R14="×"</formula>
    </cfRule>
  </conditionalFormatting>
  <conditionalFormatting sqref="P20:P23">
    <cfRule type="expression" dxfId="290" priority="111">
      <formula>R20="×"</formula>
    </cfRule>
  </conditionalFormatting>
  <conditionalFormatting sqref="P26">
    <cfRule type="expression" dxfId="289" priority="110">
      <formula>R26="×"</formula>
    </cfRule>
  </conditionalFormatting>
  <conditionalFormatting sqref="P28:P33">
    <cfRule type="expression" dxfId="288" priority="164">
      <formula>R28="×"</formula>
    </cfRule>
  </conditionalFormatting>
  <conditionalFormatting sqref="Q3:Q18 Q20:Q24 Q26:Q30">
    <cfRule type="expression" dxfId="287" priority="153">
      <formula>R3="×"</formula>
    </cfRule>
  </conditionalFormatting>
  <conditionalFormatting sqref="Q31:Q33">
    <cfRule type="expression" dxfId="286" priority="163">
      <formula>R31="×"</formula>
    </cfRule>
  </conditionalFormatting>
  <conditionalFormatting sqref="AI5 T6 AD7 AS7 BC7:BC8 BH7:BH8 O8 AN9 O12 AI12 AD14 BC14:BC15 O15 BH15 T17 AD17 AX17:AX18 AI19 T20 AD21 AS21 BC21:BC22 O22 AN23 AX24:AX25 O25 AI26 AD28 BC28:BC29 O29 AD31 O3:O5 O17:O19 T9">
    <cfRule type="expression" dxfId="285" priority="170">
      <formula>M4="×"</formula>
    </cfRule>
  </conditionalFormatting>
  <conditionalFormatting sqref="T22">
    <cfRule type="expression" dxfId="284" priority="172">
      <formula>R23="×"</formula>
    </cfRule>
  </conditionalFormatting>
  <conditionalFormatting sqref="T23">
    <cfRule type="expression" dxfId="283" priority="48">
      <formula>R23="×"</formula>
    </cfRule>
  </conditionalFormatting>
  <conditionalFormatting sqref="T30">
    <cfRule type="expression" dxfId="282" priority="178">
      <formula>R28="×"</formula>
    </cfRule>
  </conditionalFormatting>
  <conditionalFormatting sqref="T32">
    <cfRule type="expression" dxfId="281" priority="174">
      <formula>R32="×"</formula>
    </cfRule>
  </conditionalFormatting>
  <conditionalFormatting sqref="U4:U9">
    <cfRule type="expression" dxfId="280" priority="109">
      <formula>W4="×"</formula>
    </cfRule>
  </conditionalFormatting>
  <conditionalFormatting sqref="U15:U16">
    <cfRule type="expression" dxfId="279" priority="108">
      <formula>W15="×"</formula>
    </cfRule>
  </conditionalFormatting>
  <conditionalFormatting sqref="U18:U21">
    <cfRule type="expression" dxfId="278" priority="88">
      <formula>W18="×"</formula>
    </cfRule>
  </conditionalFormatting>
  <conditionalFormatting sqref="U23">
    <cfRule type="expression" dxfId="277" priority="106">
      <formula>W23="×"</formula>
    </cfRule>
  </conditionalFormatting>
  <conditionalFormatting sqref="U30">
    <cfRule type="expression" dxfId="276" priority="105">
      <formula>W30="×"</formula>
    </cfRule>
  </conditionalFormatting>
  <conditionalFormatting sqref="V4:V29">
    <cfRule type="expression" dxfId="275" priority="147">
      <formula>W4="×"</formula>
    </cfRule>
  </conditionalFormatting>
  <conditionalFormatting sqref="V30:V33">
    <cfRule type="expression" dxfId="274" priority="144">
      <formula>W30="×"</formula>
    </cfRule>
  </conditionalFormatting>
  <conditionalFormatting sqref="Y4 Y12 Y25 Y32">
    <cfRule type="expression" dxfId="273" priority="177">
      <formula>W4="×"</formula>
    </cfRule>
  </conditionalFormatting>
  <conditionalFormatting sqref="Y7:Y8">
    <cfRule type="expression" dxfId="272" priority="90">
      <formula>W7="×"</formula>
    </cfRule>
  </conditionalFormatting>
  <conditionalFormatting sqref="Y23">
    <cfRule type="expression" dxfId="271" priority="49">
      <formula>W23="×"</formula>
    </cfRule>
  </conditionalFormatting>
  <conditionalFormatting sqref="Z3:Z6">
    <cfRule type="expression" dxfId="270" priority="87">
      <formula>AB3="×"</formula>
    </cfRule>
  </conditionalFormatting>
  <conditionalFormatting sqref="Z8:Z12">
    <cfRule type="expression" dxfId="269" priority="84">
      <formula>AB8="×"</formula>
    </cfRule>
  </conditionalFormatting>
  <conditionalFormatting sqref="Z12">
    <cfRule type="expression" dxfId="268" priority="85">
      <formula>"c13=""×"""</formula>
    </cfRule>
    <cfRule type="expression" dxfId="267" priority="86">
      <formula>"c13=""×"""</formula>
    </cfRule>
  </conditionalFormatting>
  <conditionalFormatting sqref="Z21">
    <cfRule type="expression" dxfId="266" priority="107">
      <formula>AB21="×"</formula>
    </cfRule>
  </conditionalFormatting>
  <conditionalFormatting sqref="Z23:Z27">
    <cfRule type="expression" dxfId="265" priority="82">
      <formula>AB23="×"</formula>
    </cfRule>
  </conditionalFormatting>
  <conditionalFormatting sqref="AA3:AA14">
    <cfRule type="expression" dxfId="264" priority="143">
      <formula>AB3="×"</formula>
    </cfRule>
  </conditionalFormatting>
  <conditionalFormatting sqref="AA15:AA19 AA21:AA23">
    <cfRule type="expression" dxfId="263" priority="83">
      <formula>AB15="×"</formula>
    </cfRule>
  </conditionalFormatting>
  <conditionalFormatting sqref="AA24:AA31">
    <cfRule type="expression" dxfId="262" priority="141">
      <formula>AB24="×"</formula>
    </cfRule>
  </conditionalFormatting>
  <conditionalFormatting sqref="AD25">
    <cfRule type="expression" dxfId="261" priority="194">
      <formula>AB24="×"</formula>
    </cfRule>
  </conditionalFormatting>
  <conditionalFormatting sqref="AE4:AE9">
    <cfRule type="expression" dxfId="260" priority="80">
      <formula>AG4="×"</formula>
    </cfRule>
  </conditionalFormatting>
  <conditionalFormatting sqref="AE12">
    <cfRule type="expression" dxfId="259" priority="103">
      <formula>"c13=""×"""</formula>
    </cfRule>
    <cfRule type="expression" dxfId="258" priority="104">
      <formula>"c13=""×"""</formula>
    </cfRule>
  </conditionalFormatting>
  <conditionalFormatting sqref="AE12:AE16">
    <cfRule type="expression" dxfId="257" priority="35">
      <formula>AG12="×"</formula>
    </cfRule>
  </conditionalFormatting>
  <conditionalFormatting sqref="AE18">
    <cfRule type="expression" dxfId="256" priority="78">
      <formula>AG18="×"</formula>
    </cfRule>
  </conditionalFormatting>
  <conditionalFormatting sqref="AE21:AE23">
    <cfRule type="expression" dxfId="255" priority="77">
      <formula>AG21="×"</formula>
    </cfRule>
  </conditionalFormatting>
  <conditionalFormatting sqref="AE25">
    <cfRule type="expression" dxfId="254" priority="99">
      <formula>AG25="×"</formula>
    </cfRule>
  </conditionalFormatting>
  <conditionalFormatting sqref="AE27:AE30">
    <cfRule type="expression" dxfId="253" priority="76">
      <formula>AG27="×"</formula>
    </cfRule>
  </conditionalFormatting>
  <conditionalFormatting sqref="AE32">
    <cfRule type="expression" dxfId="252" priority="98">
      <formula>AG32="×"</formula>
    </cfRule>
  </conditionalFormatting>
  <conditionalFormatting sqref="AF3:AF5">
    <cfRule type="expression" dxfId="251" priority="81">
      <formula>AG3="×"</formula>
    </cfRule>
  </conditionalFormatting>
  <conditionalFormatting sqref="AF16:AF21">
    <cfRule type="expression" dxfId="250" priority="79">
      <formula>AG16="×"</formula>
    </cfRule>
  </conditionalFormatting>
  <conditionalFormatting sqref="AF22:AF26">
    <cfRule type="expression" dxfId="249" priority="179">
      <formula>AG22="×"</formula>
    </cfRule>
  </conditionalFormatting>
  <conditionalFormatting sqref="AF27:AF33">
    <cfRule type="expression" dxfId="248" priority="127">
      <formula>AG27="×"</formula>
    </cfRule>
  </conditionalFormatting>
  <conditionalFormatting sqref="AI33">
    <cfRule type="expression" dxfId="247" priority="192">
      <formula>AL3="×"</formula>
    </cfRule>
  </conditionalFormatting>
  <conditionalFormatting sqref="AJ3:AJ6">
    <cfRule type="expression" dxfId="246" priority="38">
      <formula>AL3="×"</formula>
    </cfRule>
  </conditionalFormatting>
  <conditionalFormatting sqref="AJ8">
    <cfRule type="expression" dxfId="245" priority="101">
      <formula>AL8="×"</formula>
    </cfRule>
  </conditionalFormatting>
  <conditionalFormatting sqref="AJ15:AJ16">
    <cfRule type="expression" dxfId="244" priority="100">
      <formula>AL15="×"</formula>
    </cfRule>
  </conditionalFormatting>
  <conditionalFormatting sqref="AJ18:AJ22">
    <cfRule type="expression" dxfId="243" priority="50">
      <formula>AL18="×"</formula>
    </cfRule>
  </conditionalFormatting>
  <conditionalFormatting sqref="AJ24:AJ27">
    <cfRule type="expression" dxfId="242" priority="74">
      <formula>AL24="×"</formula>
    </cfRule>
  </conditionalFormatting>
  <conditionalFormatting sqref="AJ29">
    <cfRule type="expression" dxfId="241" priority="97">
      <formula>AL29="×"</formula>
    </cfRule>
  </conditionalFormatting>
  <conditionalFormatting sqref="AK4:AK13">
    <cfRule type="expression" dxfId="240" priority="37">
      <formula>AL4="×"</formula>
    </cfRule>
  </conditionalFormatting>
  <conditionalFormatting sqref="AK14:AK18">
    <cfRule type="expression" dxfId="239" priority="150">
      <formula>AL14="×"</formula>
    </cfRule>
  </conditionalFormatting>
  <conditionalFormatting sqref="AK19:AK31">
    <cfRule type="expression" dxfId="238" priority="75">
      <formula>AL19="×"</formula>
    </cfRule>
  </conditionalFormatting>
  <conditionalFormatting sqref="AN4:AN5">
    <cfRule type="expression" dxfId="237" priority="47">
      <formula>AL4="×"</formula>
    </cfRule>
  </conditionalFormatting>
  <conditionalFormatting sqref="AN15 BC27">
    <cfRule type="expression" dxfId="236" priority="189">
      <formula>AL17="×"</formula>
    </cfRule>
  </conditionalFormatting>
  <conditionalFormatting sqref="AN31:AN33">
    <cfRule type="expression" dxfId="235" priority="169">
      <formula>AL31="×"</formula>
    </cfRule>
  </conditionalFormatting>
  <conditionalFormatting sqref="AO4:AO6">
    <cfRule type="expression" dxfId="234" priority="73">
      <formula>AQ4="×"</formula>
    </cfRule>
  </conditionalFormatting>
  <conditionalFormatting sqref="AO12">
    <cfRule type="expression" dxfId="233" priority="71">
      <formula>"c13=""×"""</formula>
    </cfRule>
    <cfRule type="expression" dxfId="232" priority="72">
      <formula>"c13=""×"""</formula>
    </cfRule>
  </conditionalFormatting>
  <conditionalFormatting sqref="AO12:AO13">
    <cfRule type="expression" dxfId="231" priority="70">
      <formula>AQ12="×"</formula>
    </cfRule>
  </conditionalFormatting>
  <conditionalFormatting sqref="AO15:AO18">
    <cfRule type="expression" dxfId="230" priority="68">
      <formula>AQ15="×"</formula>
    </cfRule>
  </conditionalFormatting>
  <conditionalFormatting sqref="AO20">
    <cfRule type="expression" dxfId="229" priority="93">
      <formula>AQ20="×"</formula>
    </cfRule>
  </conditionalFormatting>
  <conditionalFormatting sqref="AO22:AO27">
    <cfRule type="expression" dxfId="228" priority="67">
      <formula>AQ22="×"</formula>
    </cfRule>
  </conditionalFormatting>
  <conditionalFormatting sqref="AP3:AP18">
    <cfRule type="expression" dxfId="227" priority="46">
      <formula>AQ3="×"</formula>
    </cfRule>
  </conditionalFormatting>
  <conditionalFormatting sqref="AP19:AP33">
    <cfRule type="expression" dxfId="226" priority="69">
      <formula>AQ19="×"</formula>
    </cfRule>
  </conditionalFormatting>
  <conditionalFormatting sqref="AS14">
    <cfRule type="expression" dxfId="225" priority="36">
      <formula>AQ15="×"</formula>
    </cfRule>
  </conditionalFormatting>
  <conditionalFormatting sqref="AS15">
    <cfRule type="expression" dxfId="224" priority="176">
      <formula>AQ15="×"</formula>
    </cfRule>
  </conditionalFormatting>
  <conditionalFormatting sqref="AS29:AS30">
    <cfRule type="expression" dxfId="223" priority="175">
      <formula>AQ29="×"</formula>
    </cfRule>
  </conditionalFormatting>
  <conditionalFormatting sqref="AS33">
    <cfRule type="expression" dxfId="222" priority="173">
      <formula>AQ33="×"</formula>
    </cfRule>
  </conditionalFormatting>
  <conditionalFormatting sqref="AT3:AT4">
    <cfRule type="expression" dxfId="221" priority="96">
      <formula>AV3="×"</formula>
    </cfRule>
  </conditionalFormatting>
  <conditionalFormatting sqref="AT6:AT8 AO8:AO10 AJ11 U12:U13 AJ13 Z15:Z18 AY16:AY18 BD16:BD18 AT19:AT22 U25:U28 AO29:AO30 Z29:Z33 BD30 K30:K33 AY30:AY33 U32:U33 AJ32:AJ33 AO33 AT33">
    <cfRule type="expression" dxfId="220" priority="183">
      <formula>M6="×"</formula>
    </cfRule>
  </conditionalFormatting>
  <conditionalFormatting sqref="AT11">
    <cfRule type="expression" dxfId="219" priority="95">
      <formula>AV11="×"</formula>
    </cfRule>
  </conditionalFormatting>
  <conditionalFormatting sqref="AT13:AT17">
    <cfRule type="expression" dxfId="218" priority="94">
      <formula>AV13="×"</formula>
    </cfRule>
  </conditionalFormatting>
  <conditionalFormatting sqref="AT24">
    <cfRule type="expression" dxfId="217" priority="92">
      <formula>AV24="×"</formula>
    </cfRule>
  </conditionalFormatting>
  <conditionalFormatting sqref="AT26:AT29">
    <cfRule type="expression" dxfId="216" priority="66">
      <formula>AV26="×"</formula>
    </cfRule>
  </conditionalFormatting>
  <conditionalFormatting sqref="AZ9:AZ13 AA32:AA33 BE30 L33 AK32:AK33 AF6:AF10 AF12:AF15 AU3:AU9 AU19:AU33 AZ26:AZ33">
    <cfRule type="expression" dxfId="215" priority="182">
      <formula>M3="×"</formula>
    </cfRule>
  </conditionalFormatting>
  <conditionalFormatting sqref="AX3 BC13 BH24 BH30">
    <cfRule type="expression" dxfId="214" priority="185">
      <formula>AV3="×"</formula>
    </cfRule>
  </conditionalFormatting>
  <conditionalFormatting sqref="AX13:AX14">
    <cfRule type="expression" dxfId="213" priority="166">
      <formula>AV13="×"</formula>
    </cfRule>
  </conditionalFormatting>
  <conditionalFormatting sqref="AY3:AY7">
    <cfRule type="expression" dxfId="212" priority="65">
      <formula>BA3="×"</formula>
    </cfRule>
  </conditionalFormatting>
  <conditionalFormatting sqref="AY9:AY13">
    <cfRule type="expression" dxfId="211" priority="62">
      <formula>BA9="×"</formula>
    </cfRule>
  </conditionalFormatting>
  <conditionalFormatting sqref="AY12">
    <cfRule type="expression" dxfId="210" priority="63">
      <formula>"c13=""×"""</formula>
    </cfRule>
    <cfRule type="expression" dxfId="209" priority="64">
      <formula>"c13=""×"""</formula>
    </cfRule>
  </conditionalFormatting>
  <conditionalFormatting sqref="AY20:AY21">
    <cfRule type="expression" dxfId="208" priority="60">
      <formula>BA20="×"</formula>
    </cfRule>
  </conditionalFormatting>
  <conditionalFormatting sqref="AY23:AY28">
    <cfRule type="expression" dxfId="207" priority="59">
      <formula>BA23="×"</formula>
    </cfRule>
  </conditionalFormatting>
  <conditionalFormatting sqref="AZ3:AZ8">
    <cfRule type="expression" dxfId="206" priority="133">
      <formula>BA3="×"</formula>
    </cfRule>
  </conditionalFormatting>
  <conditionalFormatting sqref="AZ18:AZ25">
    <cfRule type="expression" dxfId="205" priority="61">
      <formula>BA18="×"</formula>
    </cfRule>
  </conditionalFormatting>
  <conditionalFormatting sqref="BD3:BD7">
    <cfRule type="expression" dxfId="204" priority="58">
      <formula>BF3="×"</formula>
    </cfRule>
  </conditionalFormatting>
  <conditionalFormatting sqref="BD9:BD14">
    <cfRule type="expression" dxfId="203" priority="55">
      <formula>BF9="×"</formula>
    </cfRule>
  </conditionalFormatting>
  <conditionalFormatting sqref="BD12">
    <cfRule type="expression" dxfId="202" priority="56">
      <formula>"c13=""×"""</formula>
    </cfRule>
    <cfRule type="expression" dxfId="201" priority="57">
      <formula>"c13=""×"""</formula>
    </cfRule>
  </conditionalFormatting>
  <conditionalFormatting sqref="BD20:BD21">
    <cfRule type="expression" dxfId="200" priority="149">
      <formula>BF20="×"</formula>
    </cfRule>
  </conditionalFormatting>
  <conditionalFormatting sqref="BD23:BD28">
    <cfRule type="expression" dxfId="199" priority="148">
      <formula>BF23="×"</formula>
    </cfRule>
  </conditionalFormatting>
  <conditionalFormatting sqref="BE3:BE7">
    <cfRule type="expression" dxfId="198" priority="131">
      <formula>BF3="×"</formula>
    </cfRule>
  </conditionalFormatting>
  <conditionalFormatting sqref="BE10:BE15">
    <cfRule type="expression" dxfId="197" priority="130">
      <formula>BF10="×"</formula>
    </cfRule>
  </conditionalFormatting>
  <conditionalFormatting sqref="BE16:BE21">
    <cfRule type="expression" dxfId="196" priority="129">
      <formula>BF16="×"</formula>
    </cfRule>
  </conditionalFormatting>
  <conditionalFormatting sqref="BE23:BE29">
    <cfRule type="expression" dxfId="195" priority="126">
      <formula>BF23="×"</formula>
    </cfRule>
  </conditionalFormatting>
  <conditionalFormatting sqref="O9">
    <cfRule type="expression" dxfId="194" priority="34">
      <formula>M9="×"</formula>
    </cfRule>
  </conditionalFormatting>
  <conditionalFormatting sqref="K9">
    <cfRule type="expression" dxfId="193" priority="32">
      <formula>M9="×"</formula>
    </cfRule>
  </conditionalFormatting>
  <conditionalFormatting sqref="J33">
    <cfRule type="expression" dxfId="192" priority="31">
      <formula>H33="×"</formula>
    </cfRule>
  </conditionalFormatting>
  <conditionalFormatting sqref="F33">
    <cfRule type="expression" dxfId="191" priority="30">
      <formula>H33="×"</formula>
    </cfRule>
  </conditionalFormatting>
  <conditionalFormatting sqref="J32">
    <cfRule type="expression" dxfId="190" priority="29">
      <formula>H33="×"</formula>
    </cfRule>
  </conditionalFormatting>
  <conditionalFormatting sqref="E15">
    <cfRule type="expression" dxfId="189" priority="26">
      <formula>C16="×"</formula>
    </cfRule>
  </conditionalFormatting>
  <conditionalFormatting sqref="E22">
    <cfRule type="expression" dxfId="188" priority="25">
      <formula>C23="×"</formula>
    </cfRule>
  </conditionalFormatting>
  <conditionalFormatting sqref="J17">
    <cfRule type="expression" dxfId="187" priority="23">
      <formula>H18="×"</formula>
    </cfRule>
  </conditionalFormatting>
  <conditionalFormatting sqref="J13">
    <cfRule type="expression" dxfId="186" priority="22">
      <formula>H14="×"</formula>
    </cfRule>
  </conditionalFormatting>
  <conditionalFormatting sqref="E26">
    <cfRule type="expression" dxfId="185" priority="20">
      <formula>C27="×"</formula>
    </cfRule>
  </conditionalFormatting>
  <conditionalFormatting sqref="J20">
    <cfRule type="expression" dxfId="184" priority="17">
      <formula>H21="×"</formula>
    </cfRule>
  </conditionalFormatting>
  <conditionalFormatting sqref="O7">
    <cfRule type="expression" dxfId="183" priority="16">
      <formula>M8="×"</formula>
    </cfRule>
  </conditionalFormatting>
  <conditionalFormatting sqref="O11">
    <cfRule type="expression" dxfId="182" priority="15">
      <formula>M12="×"</formula>
    </cfRule>
  </conditionalFormatting>
  <conditionalFormatting sqref="O21">
    <cfRule type="expression" dxfId="181" priority="14">
      <formula>M22="×"</formula>
    </cfRule>
  </conditionalFormatting>
  <conditionalFormatting sqref="O24">
    <cfRule type="expression" dxfId="180" priority="13">
      <formula>M25="×"</formula>
    </cfRule>
  </conditionalFormatting>
  <conditionalFormatting sqref="O28">
    <cfRule type="expression" dxfId="179" priority="12">
      <formula>M29="×"</formula>
    </cfRule>
  </conditionalFormatting>
  <conditionalFormatting sqref="O31">
    <cfRule type="expression" dxfId="178" priority="10">
      <formula>M31="×"</formula>
    </cfRule>
  </conditionalFormatting>
  <conditionalFormatting sqref="O31">
    <cfRule type="expression" dxfId="177" priority="11">
      <formula>R2="×"</formula>
    </cfRule>
  </conditionalFormatting>
  <conditionalFormatting sqref="O32">
    <cfRule type="expression" dxfId="176" priority="9">
      <formula>M33="×"</formula>
    </cfRule>
  </conditionalFormatting>
  <conditionalFormatting sqref="T8">
    <cfRule type="expression" dxfId="175" priority="8">
      <formula>R9="×"</formula>
    </cfRule>
  </conditionalFormatting>
  <conditionalFormatting sqref="T19">
    <cfRule type="expression" dxfId="174" priority="7">
      <formula>R20="×"</formula>
    </cfRule>
  </conditionalFormatting>
  <conditionalFormatting sqref="T31">
    <cfRule type="expression" dxfId="173" priority="5">
      <formula>R31="×"</formula>
    </cfRule>
  </conditionalFormatting>
  <conditionalFormatting sqref="AD30">
    <cfRule type="expression" dxfId="172" priority="4">
      <formula>AB31="×"</formula>
    </cfRule>
  </conditionalFormatting>
  <conditionalFormatting sqref="BC6">
    <cfRule type="expression" dxfId="171" priority="3">
      <formula>BA7="×"</formula>
    </cfRule>
  </conditionalFormatting>
  <conditionalFormatting sqref="BH6">
    <cfRule type="expression" dxfId="170" priority="2">
      <formula>BF7="×"</formula>
    </cfRule>
  </conditionalFormatting>
  <conditionalFormatting sqref="AX18">
    <cfRule type="expression" dxfId="169" priority="196">
      <formula>AV33="×"</formula>
    </cfRule>
  </conditionalFormatting>
  <conditionalFormatting sqref="T24">
    <cfRule type="expression" dxfId="168" priority="1">
      <formula>R24="×"</formula>
    </cfRule>
  </conditionalFormatting>
  <pageMargins left="0.70866141732283472" right="0.70866141732283472" top="0.55118110236220474" bottom="0.35433070866141736" header="0.31496062992125984" footer="0.31496062992125984"/>
  <pageSetup paperSize="8" scale="99" orientation="landscape" r:id="rId1"/>
  <rowBreaks count="1" manualBreakCount="1">
    <brk id="24" max="59" man="1"/>
  </rowBreaks>
  <colBreaks count="1" manualBreakCount="1">
    <brk id="16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456C-AB3F-4DC2-BD00-9C0DB073622F}">
  <sheetPr>
    <pageSetUpPr fitToPage="1"/>
  </sheetPr>
  <dimension ref="A1:BK44"/>
  <sheetViews>
    <sheetView tabSelected="1" view="pageBreakPreview" topLeftCell="O1" zoomScaleNormal="100" zoomScaleSheetLayoutView="100" workbookViewId="0">
      <pane ySplit="2" topLeftCell="A17" activePane="bottomLeft" state="frozen"/>
      <selection pane="bottomLeft" activeCell="AX21" sqref="AX21"/>
    </sheetView>
  </sheetViews>
  <sheetFormatPr defaultColWidth="9" defaultRowHeight="22.5" customHeight="1" x14ac:dyDescent="0.15"/>
  <cols>
    <col min="1" max="1" width="2.25" style="1" customWidth="1"/>
    <col min="2" max="2" width="1.875" style="1" customWidth="1"/>
    <col min="3" max="3" width="3" style="1" hidden="1" customWidth="1"/>
    <col min="4" max="4" width="1.625" style="21" hidden="1" customWidth="1"/>
    <col min="5" max="5" width="11.875" style="2" customWidth="1"/>
    <col min="6" max="6" width="2.25" style="1" customWidth="1"/>
    <col min="7" max="7" width="1.875" style="1" customWidth="1"/>
    <col min="8" max="8" width="2.5" style="1" hidden="1" customWidth="1"/>
    <col min="9" max="9" width="1.875" style="1" hidden="1" customWidth="1"/>
    <col min="10" max="10" width="11.875" style="2" customWidth="1"/>
    <col min="11" max="11" width="2.25" style="1" customWidth="1"/>
    <col min="12" max="12" width="1.875" style="1" customWidth="1"/>
    <col min="13" max="13" width="3.375" style="1" hidden="1" customWidth="1"/>
    <col min="14" max="14" width="3.875" style="1" hidden="1" customWidth="1"/>
    <col min="15" max="15" width="11.875" style="2" customWidth="1"/>
    <col min="16" max="16" width="2.25" style="1" customWidth="1"/>
    <col min="17" max="17" width="1.875" style="1" customWidth="1"/>
    <col min="18" max="18" width="3.875" style="1" hidden="1" customWidth="1"/>
    <col min="19" max="19" width="4.5" style="1" hidden="1" customWidth="1"/>
    <col min="20" max="20" width="11.875" style="2" customWidth="1"/>
    <col min="21" max="21" width="2.25" style="1" customWidth="1"/>
    <col min="22" max="22" width="1.875" style="1" customWidth="1"/>
    <col min="23" max="23" width="3" style="1" hidden="1" customWidth="1"/>
    <col min="24" max="24" width="4.5" style="1" hidden="1" customWidth="1"/>
    <col min="25" max="25" width="11.875" style="2" customWidth="1"/>
    <col min="26" max="26" width="2.25" style="1" customWidth="1"/>
    <col min="27" max="27" width="1.875" style="1" customWidth="1"/>
    <col min="28" max="28" width="3" style="1" hidden="1" customWidth="1"/>
    <col min="29" max="29" width="4.5" style="1" hidden="1" customWidth="1"/>
    <col min="30" max="30" width="11.875" style="2" customWidth="1"/>
    <col min="31" max="31" width="2.25" style="1" customWidth="1"/>
    <col min="32" max="32" width="1.875" style="1" customWidth="1"/>
    <col min="33" max="33" width="3" style="1" hidden="1" customWidth="1"/>
    <col min="34" max="34" width="4.5" style="1" hidden="1" customWidth="1"/>
    <col min="35" max="35" width="11.875" style="2" customWidth="1"/>
    <col min="36" max="36" width="2.25" style="1" customWidth="1"/>
    <col min="37" max="37" width="1.875" style="1" customWidth="1"/>
    <col min="38" max="38" width="1.625" style="1" hidden="1" customWidth="1"/>
    <col min="39" max="39" width="2.625" style="1" hidden="1" customWidth="1"/>
    <col min="40" max="40" width="11.875" style="2" customWidth="1"/>
    <col min="41" max="41" width="2.25" style="1" customWidth="1"/>
    <col min="42" max="42" width="1.875" style="1" customWidth="1"/>
    <col min="43" max="43" width="3" style="1" hidden="1" customWidth="1"/>
    <col min="44" max="44" width="4.5" style="1" hidden="1" customWidth="1"/>
    <col min="45" max="45" width="11.875" style="2" customWidth="1"/>
    <col min="46" max="46" width="2.25" style="1" customWidth="1"/>
    <col min="47" max="47" width="1.875" style="1" customWidth="1"/>
    <col min="48" max="48" width="2.75" style="1" hidden="1" customWidth="1"/>
    <col min="49" max="49" width="3.125" style="1" hidden="1" customWidth="1"/>
    <col min="50" max="50" width="11.875" style="2" customWidth="1"/>
    <col min="51" max="51" width="2.25" style="1" customWidth="1"/>
    <col min="52" max="52" width="1.875" style="1" customWidth="1"/>
    <col min="53" max="53" width="1.5" style="1" hidden="1" customWidth="1"/>
    <col min="54" max="54" width="4.5" style="1" hidden="1" customWidth="1"/>
    <col min="55" max="55" width="11.875" style="2" customWidth="1"/>
    <col min="56" max="56" width="2.25" style="1" customWidth="1"/>
    <col min="57" max="57" width="2.125" style="1" customWidth="1"/>
    <col min="58" max="58" width="2.375" style="1" hidden="1" customWidth="1"/>
    <col min="59" max="59" width="3.125" style="1" hidden="1" customWidth="1"/>
    <col min="60" max="60" width="11.875" style="2" customWidth="1"/>
    <col min="61" max="63" width="9" style="1"/>
    <col min="64" max="16384" width="9" style="3"/>
  </cols>
  <sheetData>
    <row r="1" spans="1:60" ht="54" customHeight="1" x14ac:dyDescent="0.15">
      <c r="A1" s="217" t="s">
        <v>223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9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</row>
    <row r="2" spans="1:60" ht="13.5" customHeight="1" x14ac:dyDescent="0.15">
      <c r="A2" s="221" t="s">
        <v>21</v>
      </c>
      <c r="B2" s="222"/>
      <c r="C2" s="80">
        <f>COUNTIF(C3:C33,"○")</f>
        <v>16</v>
      </c>
      <c r="D2" s="81"/>
      <c r="E2" s="82"/>
      <c r="F2" s="221" t="s">
        <v>22</v>
      </c>
      <c r="G2" s="222"/>
      <c r="H2" s="80">
        <f>COUNTIF(H3:H33,"○")</f>
        <v>18</v>
      </c>
      <c r="I2" s="83"/>
      <c r="J2" s="82"/>
      <c r="K2" s="221" t="s">
        <v>23</v>
      </c>
      <c r="L2" s="222"/>
      <c r="M2" s="80">
        <f t="shared" ref="M2" si="0">COUNTIF(M3:M33,"○")</f>
        <v>22</v>
      </c>
      <c r="N2" s="80"/>
      <c r="O2" s="82"/>
      <c r="P2" s="221" t="s">
        <v>24</v>
      </c>
      <c r="Q2" s="222"/>
      <c r="R2" s="80">
        <f>COUNTIF(R3:R33,"○")</f>
        <v>14</v>
      </c>
      <c r="S2" s="80"/>
      <c r="T2" s="82"/>
      <c r="U2" s="221" t="s">
        <v>52</v>
      </c>
      <c r="V2" s="222"/>
      <c r="W2" s="80"/>
      <c r="X2" s="80"/>
      <c r="Y2" s="82"/>
      <c r="Z2" s="221" t="s">
        <v>25</v>
      </c>
      <c r="AA2" s="222"/>
      <c r="AB2" s="4">
        <f t="shared" ref="AB2" si="1">COUNTIF(AB3:AB33,"○")</f>
        <v>20</v>
      </c>
      <c r="AC2" s="4"/>
      <c r="AD2" s="5"/>
      <c r="AE2" s="221" t="s">
        <v>26</v>
      </c>
      <c r="AF2" s="222"/>
      <c r="AG2" s="80">
        <f t="shared" ref="AG2" si="2">COUNTIF(AG3:AG33,"○")</f>
        <v>20</v>
      </c>
      <c r="AH2" s="80"/>
      <c r="AI2" s="82"/>
      <c r="AJ2" s="221" t="s">
        <v>27</v>
      </c>
      <c r="AK2" s="222"/>
      <c r="AL2" s="80">
        <f t="shared" ref="AL2" si="3">COUNTIF(AL3:AL33,"○")</f>
        <v>19</v>
      </c>
      <c r="AM2" s="80"/>
      <c r="AN2" s="82"/>
      <c r="AO2" s="221" t="s">
        <v>28</v>
      </c>
      <c r="AP2" s="222"/>
      <c r="AQ2" s="4">
        <f t="shared" ref="AQ2" si="4">COUNTIF(AQ3:AQ33,"○")</f>
        <v>18</v>
      </c>
      <c r="AR2" s="4"/>
      <c r="AS2" s="5"/>
      <c r="AT2" s="221" t="s">
        <v>29</v>
      </c>
      <c r="AU2" s="222"/>
      <c r="AV2" s="80">
        <f t="shared" ref="AV2" si="5">COUNTIF(AV3:AV33,"○")</f>
        <v>15</v>
      </c>
      <c r="AW2" s="80"/>
      <c r="AX2" s="82"/>
      <c r="AY2" s="221" t="s">
        <v>30</v>
      </c>
      <c r="AZ2" s="222"/>
      <c r="BA2" s="80">
        <f t="shared" ref="BA2" si="6">COUNTIF(BA3:BA33,"○")</f>
        <v>18</v>
      </c>
      <c r="BB2" s="80"/>
      <c r="BC2" s="82"/>
      <c r="BD2" s="221" t="s">
        <v>17</v>
      </c>
      <c r="BE2" s="222"/>
      <c r="BF2" s="4">
        <f t="shared" ref="BF2" si="7">COUNTIF(BF3:BF33,"○")</f>
        <v>14</v>
      </c>
      <c r="BG2" s="4"/>
      <c r="BH2" s="5"/>
    </row>
    <row r="3" spans="1:60" ht="22.5" customHeight="1" x14ac:dyDescent="0.15">
      <c r="A3" s="6">
        <v>1</v>
      </c>
      <c r="B3" s="11" t="s">
        <v>10</v>
      </c>
      <c r="C3" s="27" t="s">
        <v>15</v>
      </c>
      <c r="D3" s="28" t="str">
        <f>CONCATENATE(B3,C3)</f>
        <v>水〇</v>
      </c>
      <c r="E3" s="85"/>
      <c r="F3" s="6">
        <v>1</v>
      </c>
      <c r="G3" s="6" t="s">
        <v>14</v>
      </c>
      <c r="H3" s="175"/>
      <c r="I3" s="175"/>
      <c r="J3" s="60" t="s">
        <v>229</v>
      </c>
      <c r="K3" s="27">
        <v>1</v>
      </c>
      <c r="L3" s="93" t="s">
        <v>9</v>
      </c>
      <c r="M3" s="27" t="s">
        <v>0</v>
      </c>
      <c r="N3" s="28" t="str">
        <f>CONCATENATE(L3,M3)</f>
        <v>月○</v>
      </c>
      <c r="O3" s="54" t="s">
        <v>333</v>
      </c>
      <c r="P3" s="11">
        <v>1</v>
      </c>
      <c r="Q3" s="11" t="s">
        <v>10</v>
      </c>
      <c r="R3" s="11" t="s">
        <v>0</v>
      </c>
      <c r="S3" s="12" t="str">
        <f>CONCATENATE(Q3,R3)</f>
        <v>水○</v>
      </c>
      <c r="T3" s="178"/>
      <c r="U3" s="177">
        <v>1</v>
      </c>
      <c r="V3" s="27" t="s">
        <v>11</v>
      </c>
      <c r="W3" s="173"/>
      <c r="X3" s="173"/>
      <c r="Y3" s="195"/>
      <c r="Z3" s="11">
        <v>1</v>
      </c>
      <c r="AA3" s="11" t="s">
        <v>13</v>
      </c>
      <c r="AB3" s="11" t="s">
        <v>0</v>
      </c>
      <c r="AC3" s="12" t="str">
        <f>CONCATENATE(AA3,AB3)</f>
        <v>火○</v>
      </c>
      <c r="AD3" s="180" t="s">
        <v>61</v>
      </c>
      <c r="AE3" s="1">
        <v>1</v>
      </c>
      <c r="AF3" s="11" t="s">
        <v>12</v>
      </c>
      <c r="AG3" s="27" t="s">
        <v>0</v>
      </c>
      <c r="AH3" s="28" t="str">
        <f>CONCATENATE(AF3,AG3)</f>
        <v>木○</v>
      </c>
      <c r="AI3" s="178" t="s">
        <v>334</v>
      </c>
      <c r="AJ3" s="27">
        <v>1</v>
      </c>
      <c r="AK3" s="27" t="s">
        <v>45</v>
      </c>
      <c r="AL3" s="27" t="s">
        <v>0</v>
      </c>
      <c r="AM3" s="28" t="str">
        <f>CONCATENATE(AK3,AL3)</f>
        <v>日○</v>
      </c>
      <c r="AN3" s="122"/>
      <c r="AO3" s="1">
        <v>1</v>
      </c>
      <c r="AP3" s="11" t="s">
        <v>13</v>
      </c>
      <c r="AQ3" s="27" t="s">
        <v>0</v>
      </c>
      <c r="AR3" s="28" t="str">
        <f>CONCATENATE(AP3,AQ3)</f>
        <v>火○</v>
      </c>
      <c r="AS3" s="178" t="s">
        <v>335</v>
      </c>
      <c r="AT3" s="27">
        <v>1</v>
      </c>
      <c r="AU3" s="27" t="s">
        <v>14</v>
      </c>
      <c r="AV3" s="27" t="s">
        <v>1</v>
      </c>
      <c r="AW3" s="28" t="str">
        <f>CONCATENATE(AU3,AV3)</f>
        <v>金×</v>
      </c>
      <c r="AX3" s="149" t="s">
        <v>119</v>
      </c>
      <c r="AY3" s="11">
        <v>1</v>
      </c>
      <c r="AZ3" s="11" t="s">
        <v>9</v>
      </c>
      <c r="BA3" s="11" t="s">
        <v>0</v>
      </c>
      <c r="BB3" s="12" t="str">
        <f>CONCATENATE(AZ3,BA3)</f>
        <v>月○</v>
      </c>
      <c r="BC3" s="181"/>
      <c r="BD3" s="11">
        <v>1</v>
      </c>
      <c r="BE3" s="11" t="s">
        <v>9</v>
      </c>
      <c r="BF3" s="11" t="s">
        <v>0</v>
      </c>
      <c r="BG3" s="12" t="str">
        <f>CONCATENATE(BE3,BF3)</f>
        <v>月○</v>
      </c>
      <c r="BH3" s="178" t="s">
        <v>273</v>
      </c>
    </row>
    <row r="4" spans="1:60" ht="22.5" customHeight="1" x14ac:dyDescent="0.15">
      <c r="A4" s="6">
        <v>2</v>
      </c>
      <c r="B4" s="11" t="s">
        <v>65</v>
      </c>
      <c r="C4" s="6" t="s">
        <v>15</v>
      </c>
      <c r="D4" s="7" t="str">
        <f>CONCATENATE(B4,C4)</f>
        <v>木〇</v>
      </c>
      <c r="E4" s="85"/>
      <c r="F4" s="177">
        <v>2</v>
      </c>
      <c r="G4" s="27" t="s">
        <v>67</v>
      </c>
      <c r="H4" s="173"/>
      <c r="I4" s="173"/>
      <c r="J4" s="54"/>
      <c r="K4" s="193">
        <v>2</v>
      </c>
      <c r="L4" s="11" t="str">
        <f t="shared" ref="L4:L32" si="8">IF(L3="月","火",IF(L3="火","水",IF(L3="水","木",IF(L3="木","金",IF(L3="金","土",IF(L3="土","日",IF(L3="日","月")))))))</f>
        <v>火</v>
      </c>
      <c r="M4" s="11" t="s">
        <v>0</v>
      </c>
      <c r="N4" s="12" t="str">
        <f t="shared" ref="N4:N33" si="9">CONCATENATE(L4,M4)</f>
        <v>火○</v>
      </c>
      <c r="O4" s="77" t="s">
        <v>59</v>
      </c>
      <c r="P4" s="11">
        <v>2</v>
      </c>
      <c r="Q4" s="11" t="str">
        <f>IF(Q3="月","火",IF(Q3="火","水",IF(Q3="水","木",IF(Q3="木","金",IF(Q3="金","土",IF(Q3="土","日",IF(Q3="日","月")))))))</f>
        <v>木</v>
      </c>
      <c r="R4" s="11" t="s">
        <v>0</v>
      </c>
      <c r="S4" s="12" t="str">
        <f t="shared" ref="S4:S32" si="10">CONCATENATE(Q4,R4)</f>
        <v>木○</v>
      </c>
      <c r="T4" s="178" t="s">
        <v>249</v>
      </c>
      <c r="U4" s="27">
        <v>2</v>
      </c>
      <c r="V4" s="27" t="str">
        <f>IF(V3="月","火",IF(V3="火","水",IF(V3="水","木",IF(V3="木","金",IF(V3="金","土",IF(V3="土","日",IF(V3="日","月")))))))</f>
        <v>日</v>
      </c>
      <c r="W4" s="27" t="s">
        <v>15</v>
      </c>
      <c r="X4" s="28" t="str">
        <f t="shared" ref="X4:X33" si="11">CONCATENATE(V4,W4)</f>
        <v>日〇</v>
      </c>
      <c r="Y4" s="36"/>
      <c r="Z4" s="6">
        <v>2</v>
      </c>
      <c r="AA4" s="11" t="s">
        <v>71</v>
      </c>
      <c r="AB4" s="27" t="s">
        <v>0</v>
      </c>
      <c r="AC4" s="28" t="str">
        <f t="shared" ref="AC4:AC33" si="12">CONCATENATE(AA4,AB4)</f>
        <v>水○</v>
      </c>
      <c r="AD4" s="180" t="s">
        <v>301</v>
      </c>
      <c r="AE4" s="6">
        <v>2</v>
      </c>
      <c r="AF4" s="6" t="str">
        <f t="shared" ref="AF4:AF33" si="13">IF(AF3="月","火",IF(AF3="火","水",IF(AF3="水","木",IF(AF3="木","金",IF(AF3="金","土",IF(AF3="土","日",IF(AF3="日","月")))))))</f>
        <v>金</v>
      </c>
      <c r="AG4" s="173"/>
      <c r="AH4" s="173"/>
      <c r="AI4" s="178" t="s">
        <v>236</v>
      </c>
      <c r="AJ4" s="11">
        <v>2</v>
      </c>
      <c r="AK4" s="11" t="str">
        <f>IF(AK3="月","火",IF(AK3="火","水",IF(AK3="水","木",IF(AK3="木","金",IF(AK3="金","土",IF(AK3="土","日",IF(AK3="日","月")))))))</f>
        <v>月</v>
      </c>
      <c r="AL4" s="11" t="s">
        <v>0</v>
      </c>
      <c r="AM4" s="12" t="str">
        <f t="shared" ref="AM4:AM33" si="14">CONCATENATE(AK4,AL4)</f>
        <v>月○</v>
      </c>
      <c r="AN4" s="77" t="s">
        <v>267</v>
      </c>
      <c r="AO4" s="6">
        <v>2</v>
      </c>
      <c r="AP4" s="11" t="s">
        <v>71</v>
      </c>
      <c r="AQ4" s="27" t="s">
        <v>0</v>
      </c>
      <c r="AR4" s="28" t="str">
        <f t="shared" ref="AR4:AR33" si="15">CONCATENATE(AP4,AQ4)</f>
        <v>水○</v>
      </c>
      <c r="AS4" s="178" t="s">
        <v>275</v>
      </c>
      <c r="AT4" s="27">
        <v>2</v>
      </c>
      <c r="AU4" s="27" t="s">
        <v>67</v>
      </c>
      <c r="AV4" s="173"/>
      <c r="AW4" s="173"/>
      <c r="AX4" s="205" t="s">
        <v>118</v>
      </c>
      <c r="AY4" s="11">
        <v>2</v>
      </c>
      <c r="AZ4" s="11" t="str">
        <f>IF(AZ3="月","火",IF(AZ3="火","水",IF(AZ3="水","木",IF(AZ3="木","金",IF(AZ3="金","土",IF(AZ3="土","日",IF(AZ3="日","月")))))))</f>
        <v>火</v>
      </c>
      <c r="BA4" s="11" t="s">
        <v>0</v>
      </c>
      <c r="BB4" s="12" t="str">
        <f t="shared" ref="BB4:BB33" si="16">CONCATENATE(AZ4,BA4)</f>
        <v>火○</v>
      </c>
      <c r="BC4" s="178" t="s">
        <v>57</v>
      </c>
      <c r="BD4" s="11">
        <v>2</v>
      </c>
      <c r="BE4" s="11" t="s">
        <v>70</v>
      </c>
      <c r="BF4" s="11" t="s">
        <v>0</v>
      </c>
      <c r="BG4" s="12" t="str">
        <f t="shared" ref="BG4:BG33" si="17">CONCATENATE(BE4,BF4)</f>
        <v>火○</v>
      </c>
      <c r="BH4" s="187" t="s">
        <v>336</v>
      </c>
    </row>
    <row r="5" spans="1:60" ht="22.5" customHeight="1" x14ac:dyDescent="0.15">
      <c r="A5" s="6">
        <v>3</v>
      </c>
      <c r="B5" s="11" t="s">
        <v>66</v>
      </c>
      <c r="C5" s="175"/>
      <c r="D5" s="175"/>
      <c r="E5" s="180"/>
      <c r="F5" s="27">
        <v>3</v>
      </c>
      <c r="G5" s="27" t="str">
        <f t="shared" ref="G5:G33" si="18">IF(G4="月","火",IF(G4="火","水",IF(G4="水","木",IF(G4="木","金",IF(G4="金","土",IF(G4="土","日",IF(G4="日","月")))))))</f>
        <v>日</v>
      </c>
      <c r="H5" s="27" t="s">
        <v>1</v>
      </c>
      <c r="I5" s="28" t="str">
        <f t="shared" ref="I5:I33" si="19">CONCATENATE(G5,H5)</f>
        <v>日×</v>
      </c>
      <c r="J5" s="62" t="s">
        <v>34</v>
      </c>
      <c r="K5" s="11">
        <v>3</v>
      </c>
      <c r="L5" s="11" t="str">
        <f t="shared" si="8"/>
        <v>水</v>
      </c>
      <c r="M5" s="27" t="s">
        <v>0</v>
      </c>
      <c r="N5" s="28" t="str">
        <f t="shared" si="9"/>
        <v>水○</v>
      </c>
      <c r="O5" s="181" t="s">
        <v>240</v>
      </c>
      <c r="P5" s="6">
        <v>3</v>
      </c>
      <c r="Q5" s="6" t="str">
        <f t="shared" ref="Q5:Q33" si="20">IF(Q4="月","火",IF(Q4="火","水",IF(Q4="水","木",IF(Q4="木","金",IF(Q4="金","土",IF(Q4="土","日",IF(Q4="日","月")))))))</f>
        <v>金</v>
      </c>
      <c r="R5" s="175"/>
      <c r="S5" s="175"/>
      <c r="T5" s="180" t="s">
        <v>377</v>
      </c>
      <c r="U5" s="11">
        <v>3</v>
      </c>
      <c r="V5" s="11" t="str">
        <f t="shared" ref="V5:V33" si="21">IF(V4="月","火",IF(V4="火","水",IF(V4="水","木",IF(V4="木","金",IF(V4="金","土",IF(V4="土","日",IF(V4="日","月")))))))</f>
        <v>月</v>
      </c>
      <c r="W5" s="11" t="s">
        <v>15</v>
      </c>
      <c r="X5" s="12" t="str">
        <f t="shared" si="11"/>
        <v>月〇</v>
      </c>
      <c r="Y5" s="97"/>
      <c r="Z5" s="6">
        <v>3</v>
      </c>
      <c r="AA5" s="11" t="s">
        <v>65</v>
      </c>
      <c r="AB5" s="27" t="s">
        <v>0</v>
      </c>
      <c r="AC5" s="28" t="str">
        <f t="shared" si="12"/>
        <v>木○</v>
      </c>
      <c r="AD5" s="192" t="s">
        <v>302</v>
      </c>
      <c r="AE5" s="27">
        <v>3</v>
      </c>
      <c r="AF5" s="27" t="str">
        <f t="shared" si="13"/>
        <v>土</v>
      </c>
      <c r="AG5" s="173"/>
      <c r="AH5" s="173"/>
      <c r="AI5" s="74"/>
      <c r="AJ5" s="6">
        <v>3</v>
      </c>
      <c r="AK5" s="6" t="str">
        <f t="shared" ref="AK5:AK32" si="22">IF(AK4="月","火",IF(AK4="火","水",IF(AK4="水","木",IF(AK4="木","金",IF(AK4="金","土",IF(AK4="土","日",IF(AK4="日","月")))))))</f>
        <v>火</v>
      </c>
      <c r="AL5" s="6" t="s">
        <v>1</v>
      </c>
      <c r="AM5" s="7" t="str">
        <f t="shared" si="14"/>
        <v>火×</v>
      </c>
      <c r="AN5" s="63" t="s">
        <v>38</v>
      </c>
      <c r="AO5" s="6">
        <v>3</v>
      </c>
      <c r="AP5" s="11" t="s">
        <v>65</v>
      </c>
      <c r="AQ5" s="27" t="s">
        <v>0</v>
      </c>
      <c r="AR5" s="28" t="str">
        <f t="shared" si="15"/>
        <v>木○</v>
      </c>
      <c r="AS5" s="206" t="s">
        <v>276</v>
      </c>
      <c r="AT5" s="177">
        <v>3</v>
      </c>
      <c r="AU5" s="27" t="s">
        <v>68</v>
      </c>
      <c r="AV5" s="173"/>
      <c r="AW5" s="173"/>
      <c r="AX5" s="174" t="s">
        <v>118</v>
      </c>
      <c r="AY5" s="6">
        <v>3</v>
      </c>
      <c r="AZ5" s="11" t="str">
        <f t="shared" ref="AZ5:AZ30" si="23">IF(AZ4="月","火",IF(AZ4="火","水",IF(AZ4="水","木",IF(AZ4="木","金",IF(AZ4="金","土",IF(AZ4="土","日",IF(AZ4="日","月")))))))</f>
        <v>水</v>
      </c>
      <c r="BA5" s="27" t="s">
        <v>0</v>
      </c>
      <c r="BB5" s="28" t="str">
        <f t="shared" si="16"/>
        <v>水○</v>
      </c>
      <c r="BC5" s="184" t="s">
        <v>283</v>
      </c>
      <c r="BD5" s="6">
        <v>3</v>
      </c>
      <c r="BE5" s="11" t="s">
        <v>71</v>
      </c>
      <c r="BF5" s="27" t="s">
        <v>0</v>
      </c>
      <c r="BG5" s="28" t="str">
        <f t="shared" si="17"/>
        <v>水○</v>
      </c>
      <c r="BH5" s="178" t="s">
        <v>289</v>
      </c>
    </row>
    <row r="6" spans="1:60" ht="22.5" customHeight="1" x14ac:dyDescent="0.15">
      <c r="A6" s="119">
        <v>4</v>
      </c>
      <c r="B6" s="27" t="s">
        <v>67</v>
      </c>
      <c r="C6" s="27" t="s">
        <v>1</v>
      </c>
      <c r="D6" s="28" t="str">
        <f>CONCATENATE(B6,C6)</f>
        <v>土×</v>
      </c>
      <c r="E6" s="118"/>
      <c r="F6" s="27">
        <v>4</v>
      </c>
      <c r="G6" s="27" t="str">
        <f t="shared" si="18"/>
        <v>月</v>
      </c>
      <c r="H6" s="27" t="s">
        <v>1</v>
      </c>
      <c r="I6" s="28" t="str">
        <f t="shared" si="19"/>
        <v>月×</v>
      </c>
      <c r="J6" s="62" t="s">
        <v>35</v>
      </c>
      <c r="K6" s="11">
        <v>4</v>
      </c>
      <c r="L6" s="11" t="str">
        <f t="shared" si="8"/>
        <v>木</v>
      </c>
      <c r="M6" s="11" t="s">
        <v>0</v>
      </c>
      <c r="N6" s="12" t="str">
        <f t="shared" si="9"/>
        <v>木○</v>
      </c>
      <c r="O6" s="178" t="s">
        <v>322</v>
      </c>
      <c r="P6" s="177">
        <v>4</v>
      </c>
      <c r="Q6" s="27" t="str">
        <f t="shared" si="20"/>
        <v>土</v>
      </c>
      <c r="R6" s="173"/>
      <c r="S6" s="173"/>
      <c r="T6" s="74"/>
      <c r="U6" s="11">
        <v>4</v>
      </c>
      <c r="V6" s="11" t="str">
        <f t="shared" si="21"/>
        <v>火</v>
      </c>
      <c r="W6" s="11" t="s">
        <v>15</v>
      </c>
      <c r="X6" s="12" t="str">
        <f t="shared" si="11"/>
        <v>火〇</v>
      </c>
      <c r="Y6" s="95"/>
      <c r="Z6" s="6">
        <v>4</v>
      </c>
      <c r="AA6" s="11" t="s">
        <v>66</v>
      </c>
      <c r="AB6" s="175"/>
      <c r="AC6" s="175"/>
      <c r="AD6" s="198" t="s">
        <v>303</v>
      </c>
      <c r="AE6" s="27">
        <v>4</v>
      </c>
      <c r="AF6" s="27" t="str">
        <f t="shared" si="13"/>
        <v>日</v>
      </c>
      <c r="AG6" s="27" t="s">
        <v>0</v>
      </c>
      <c r="AH6" s="28" t="str">
        <f t="shared" ref="AH6:AH31" si="24">CONCATENATE(AF6,AG6)</f>
        <v>日○</v>
      </c>
      <c r="AI6" s="115"/>
      <c r="AJ6" s="11">
        <v>4</v>
      </c>
      <c r="AK6" s="11" t="str">
        <f t="shared" si="22"/>
        <v>水</v>
      </c>
      <c r="AL6" s="11" t="s">
        <v>0</v>
      </c>
      <c r="AM6" s="12" t="str">
        <f t="shared" si="14"/>
        <v>水○</v>
      </c>
      <c r="AN6" s="191"/>
      <c r="AO6" s="6">
        <v>4</v>
      </c>
      <c r="AP6" s="11" t="s">
        <v>66</v>
      </c>
      <c r="AQ6" s="175"/>
      <c r="AR6" s="175"/>
      <c r="AS6" s="178" t="s">
        <v>337</v>
      </c>
      <c r="AT6" s="27">
        <v>4</v>
      </c>
      <c r="AU6" s="27" t="s">
        <v>69</v>
      </c>
      <c r="AV6" s="27" t="s">
        <v>15</v>
      </c>
      <c r="AW6" s="28" t="str">
        <f t="shared" ref="AW6:AW33" si="25">CONCATENATE(AU6,AV6)</f>
        <v>月〇</v>
      </c>
      <c r="AX6" s="171" t="s">
        <v>118</v>
      </c>
      <c r="AY6" s="6">
        <v>4</v>
      </c>
      <c r="AZ6" s="11" t="str">
        <f t="shared" si="23"/>
        <v>木</v>
      </c>
      <c r="BA6" s="27" t="s">
        <v>0</v>
      </c>
      <c r="BB6" s="28" t="str">
        <f t="shared" si="16"/>
        <v>木○</v>
      </c>
      <c r="BC6" s="47" t="s">
        <v>284</v>
      </c>
      <c r="BD6" s="6">
        <v>4</v>
      </c>
      <c r="BE6" s="11" t="s">
        <v>65</v>
      </c>
      <c r="BF6" s="175"/>
      <c r="BG6" s="175"/>
      <c r="BH6" s="47" t="s">
        <v>290</v>
      </c>
    </row>
    <row r="7" spans="1:60" ht="22.5" customHeight="1" x14ac:dyDescent="0.15">
      <c r="A7" s="27">
        <v>5</v>
      </c>
      <c r="B7" s="27" t="s">
        <v>68</v>
      </c>
      <c r="C7" s="27" t="s">
        <v>15</v>
      </c>
      <c r="D7" s="28" t="str">
        <f t="shared" ref="D7:D33" si="26">CONCATENATE(B7,C7)</f>
        <v>日〇</v>
      </c>
      <c r="E7" s="55"/>
      <c r="F7" s="27">
        <v>5</v>
      </c>
      <c r="G7" s="27" t="str">
        <f t="shared" si="18"/>
        <v>火</v>
      </c>
      <c r="H7" s="27" t="s">
        <v>1</v>
      </c>
      <c r="I7" s="28" t="str">
        <f t="shared" si="19"/>
        <v>火×</v>
      </c>
      <c r="J7" s="62" t="s">
        <v>36</v>
      </c>
      <c r="K7" s="11">
        <v>5</v>
      </c>
      <c r="L7" s="11" t="str">
        <f t="shared" si="8"/>
        <v>金</v>
      </c>
      <c r="M7" s="185"/>
      <c r="N7" s="185"/>
      <c r="O7" s="77" t="s">
        <v>241</v>
      </c>
      <c r="P7" s="27">
        <v>5</v>
      </c>
      <c r="Q7" s="27" t="str">
        <f t="shared" si="20"/>
        <v>日</v>
      </c>
      <c r="R7" s="27" t="s">
        <v>0</v>
      </c>
      <c r="S7" s="28" t="str">
        <f t="shared" si="10"/>
        <v>日○</v>
      </c>
      <c r="T7" s="92"/>
      <c r="U7" s="6">
        <v>5</v>
      </c>
      <c r="V7" s="11" t="str">
        <f t="shared" si="21"/>
        <v>水</v>
      </c>
      <c r="W7" s="33" t="s">
        <v>15</v>
      </c>
      <c r="X7" s="71" t="str">
        <f t="shared" si="11"/>
        <v>水〇</v>
      </c>
      <c r="Y7" s="8"/>
      <c r="Z7" s="177">
        <v>5</v>
      </c>
      <c r="AA7" s="27" t="s">
        <v>67</v>
      </c>
      <c r="AB7" s="173"/>
      <c r="AC7" s="173"/>
      <c r="AD7" s="130"/>
      <c r="AE7" s="11">
        <v>5</v>
      </c>
      <c r="AF7" s="11" t="str">
        <f t="shared" si="13"/>
        <v>月</v>
      </c>
      <c r="AG7" s="11" t="s">
        <v>0</v>
      </c>
      <c r="AH7" s="12" t="str">
        <f t="shared" si="24"/>
        <v>月○</v>
      </c>
      <c r="AI7" s="137"/>
      <c r="AJ7" s="1">
        <v>5</v>
      </c>
      <c r="AK7" s="6" t="str">
        <f t="shared" si="22"/>
        <v>木</v>
      </c>
      <c r="AL7" s="27" t="s">
        <v>0</v>
      </c>
      <c r="AM7" s="28" t="str">
        <f t="shared" si="14"/>
        <v>木○</v>
      </c>
      <c r="AN7" s="178" t="s">
        <v>338</v>
      </c>
      <c r="AO7" s="177">
        <v>5</v>
      </c>
      <c r="AP7" s="27" t="s">
        <v>67</v>
      </c>
      <c r="AQ7" s="173"/>
      <c r="AR7" s="173"/>
      <c r="AS7" s="124"/>
      <c r="AT7" s="11">
        <v>5</v>
      </c>
      <c r="AU7" s="11" t="s">
        <v>70</v>
      </c>
      <c r="AV7" s="11" t="s">
        <v>15</v>
      </c>
      <c r="AW7" s="12" t="str">
        <f t="shared" si="25"/>
        <v>火〇</v>
      </c>
      <c r="AX7" s="101"/>
      <c r="AY7" s="6">
        <v>5</v>
      </c>
      <c r="AZ7" s="11" t="str">
        <f t="shared" si="23"/>
        <v>金</v>
      </c>
      <c r="BA7" s="175"/>
      <c r="BB7" s="175"/>
      <c r="BC7" s="47"/>
      <c r="BD7" s="6">
        <v>5</v>
      </c>
      <c r="BE7" s="11" t="s">
        <v>66</v>
      </c>
      <c r="BF7" s="175"/>
      <c r="BG7" s="175"/>
      <c r="BH7" s="49" t="s">
        <v>401</v>
      </c>
    </row>
    <row r="8" spans="1:60" ht="22.5" customHeight="1" x14ac:dyDescent="0.15">
      <c r="A8" s="9">
        <v>6</v>
      </c>
      <c r="B8" s="9" t="s">
        <v>69</v>
      </c>
      <c r="C8" s="9" t="s">
        <v>15</v>
      </c>
      <c r="D8" s="10" t="str">
        <f t="shared" si="26"/>
        <v>月〇</v>
      </c>
      <c r="E8" s="40" t="s">
        <v>224</v>
      </c>
      <c r="F8" s="27">
        <v>6</v>
      </c>
      <c r="G8" s="27" t="str">
        <f t="shared" si="18"/>
        <v>水</v>
      </c>
      <c r="H8" s="27" t="s">
        <v>0</v>
      </c>
      <c r="I8" s="28" t="str">
        <f t="shared" si="19"/>
        <v>水○</v>
      </c>
      <c r="J8" s="57" t="s">
        <v>16</v>
      </c>
      <c r="K8" s="27">
        <v>6</v>
      </c>
      <c r="L8" s="27" t="str">
        <f t="shared" si="8"/>
        <v>土</v>
      </c>
      <c r="M8" s="173"/>
      <c r="N8" s="173"/>
      <c r="O8" s="54"/>
      <c r="P8" s="11">
        <v>6</v>
      </c>
      <c r="Q8" s="11" t="str">
        <f t="shared" si="20"/>
        <v>月</v>
      </c>
      <c r="R8" s="11" t="s">
        <v>0</v>
      </c>
      <c r="S8" s="12" t="str">
        <f t="shared" si="10"/>
        <v>月○</v>
      </c>
      <c r="T8" s="50"/>
      <c r="U8" s="6">
        <v>6</v>
      </c>
      <c r="V8" s="11" t="str">
        <f t="shared" si="21"/>
        <v>木</v>
      </c>
      <c r="W8" s="33" t="s">
        <v>15</v>
      </c>
      <c r="X8" s="71" t="str">
        <f t="shared" si="11"/>
        <v>木〇</v>
      </c>
      <c r="Y8" s="8"/>
      <c r="Z8" s="27">
        <v>6</v>
      </c>
      <c r="AA8" s="27" t="s">
        <v>68</v>
      </c>
      <c r="AB8" s="27" t="s">
        <v>0</v>
      </c>
      <c r="AC8" s="28" t="str">
        <f t="shared" si="12"/>
        <v>日○</v>
      </c>
      <c r="AD8" s="92"/>
      <c r="AE8" s="11">
        <v>6</v>
      </c>
      <c r="AF8" s="11" t="str">
        <f>IF(AF7="月","火",IF(AF7="火","水",IF(AF7="水","木",IF(AF7="木","金",IF(AF7="金","土",IF(AF7="土","日",IF(AF7="日","月")))))))</f>
        <v>火</v>
      </c>
      <c r="AG8" s="11" t="s">
        <v>0</v>
      </c>
      <c r="AH8" s="12" t="str">
        <f t="shared" si="24"/>
        <v>火○</v>
      </c>
      <c r="AI8" s="178"/>
      <c r="AJ8" s="6">
        <v>6</v>
      </c>
      <c r="AK8" s="6" t="str">
        <f t="shared" si="22"/>
        <v>金</v>
      </c>
      <c r="AL8" s="175"/>
      <c r="AM8" s="175"/>
      <c r="AN8" s="181" t="s">
        <v>339</v>
      </c>
      <c r="AO8" s="27">
        <v>6</v>
      </c>
      <c r="AP8" s="27" t="s">
        <v>68</v>
      </c>
      <c r="AQ8" s="27" t="s">
        <v>0</v>
      </c>
      <c r="AR8" s="28" t="str">
        <f t="shared" si="15"/>
        <v>日○</v>
      </c>
      <c r="AS8" s="92"/>
      <c r="AT8" s="6">
        <v>6</v>
      </c>
      <c r="AU8" s="11" t="s">
        <v>71</v>
      </c>
      <c r="AV8" s="27" t="s">
        <v>15</v>
      </c>
      <c r="AW8" s="28" t="str">
        <f t="shared" si="25"/>
        <v>水〇</v>
      </c>
      <c r="AX8" s="207"/>
      <c r="AY8" s="177">
        <v>6</v>
      </c>
      <c r="AZ8" s="27" t="str">
        <f t="shared" si="23"/>
        <v>土</v>
      </c>
      <c r="BA8" s="173"/>
      <c r="BB8" s="173"/>
      <c r="BC8" s="74"/>
      <c r="BD8" s="27">
        <v>6</v>
      </c>
      <c r="BE8" s="208" t="s">
        <v>11</v>
      </c>
      <c r="BF8" s="173"/>
      <c r="BG8" s="173"/>
      <c r="BH8" s="54" t="s">
        <v>19</v>
      </c>
    </row>
    <row r="9" spans="1:60" ht="22.5" customHeight="1" x14ac:dyDescent="0.15">
      <c r="A9" s="11">
        <v>7</v>
      </c>
      <c r="B9" s="11" t="str">
        <f t="shared" ref="B9:B32" si="27">IF(B8="月","火",IF(B8="火","水",IF(B8="水","木",IF(B8="木","金",IF(B8="金","土",IF(B8="土","日",IF(B8="日","月")))))))</f>
        <v>火</v>
      </c>
      <c r="C9" s="11" t="s">
        <v>15</v>
      </c>
      <c r="D9" s="12" t="str">
        <f t="shared" si="26"/>
        <v>火〇</v>
      </c>
      <c r="E9" s="114"/>
      <c r="F9" s="11">
        <v>7</v>
      </c>
      <c r="G9" s="11" t="str">
        <f t="shared" si="18"/>
        <v>木</v>
      </c>
      <c r="H9" s="11" t="s">
        <v>0</v>
      </c>
      <c r="I9" s="12" t="str">
        <f t="shared" si="19"/>
        <v>木○</v>
      </c>
      <c r="J9" s="153" t="s">
        <v>230</v>
      </c>
      <c r="K9" s="27">
        <v>7</v>
      </c>
      <c r="L9" s="27" t="str">
        <f t="shared" si="8"/>
        <v>日</v>
      </c>
      <c r="M9" s="27" t="s">
        <v>0</v>
      </c>
      <c r="N9" s="28" t="str">
        <f t="shared" si="9"/>
        <v>日○</v>
      </c>
      <c r="O9" s="122"/>
      <c r="P9" s="11">
        <v>7</v>
      </c>
      <c r="Q9" s="6" t="str">
        <f t="shared" si="20"/>
        <v>火</v>
      </c>
      <c r="R9" s="11" t="s">
        <v>0</v>
      </c>
      <c r="S9" s="12" t="str">
        <f t="shared" si="10"/>
        <v>火○</v>
      </c>
      <c r="T9" s="77" t="s">
        <v>392</v>
      </c>
      <c r="U9" s="6">
        <v>7</v>
      </c>
      <c r="V9" s="11" t="str">
        <f t="shared" si="21"/>
        <v>金</v>
      </c>
      <c r="W9" s="175"/>
      <c r="X9" s="175"/>
      <c r="Y9" s="175"/>
      <c r="Z9" s="11">
        <v>7</v>
      </c>
      <c r="AA9" s="11" t="s">
        <v>69</v>
      </c>
      <c r="AB9" s="11" t="s">
        <v>0</v>
      </c>
      <c r="AC9" s="12" t="str">
        <f t="shared" si="12"/>
        <v>月○</v>
      </c>
      <c r="AD9" s="77" t="s">
        <v>255</v>
      </c>
      <c r="AE9" s="6">
        <v>7</v>
      </c>
      <c r="AF9" s="11" t="str">
        <f>IF(AF8="月","火",IF(AF8="火","水",IF(AF8="水","木",IF(AF8="木","金",IF(AF8="金","土",IF(AF8="土","日",IF(AF8="日","月")))))))</f>
        <v>水</v>
      </c>
      <c r="AG9" s="33" t="s">
        <v>0</v>
      </c>
      <c r="AH9" s="71" t="str">
        <f t="shared" si="24"/>
        <v>水○</v>
      </c>
      <c r="AI9" s="178"/>
      <c r="AJ9" s="177">
        <v>7</v>
      </c>
      <c r="AK9" s="27" t="str">
        <f t="shared" si="22"/>
        <v>土</v>
      </c>
      <c r="AL9" s="173"/>
      <c r="AM9" s="173"/>
      <c r="AN9" s="54" t="s">
        <v>19</v>
      </c>
      <c r="AO9" s="11">
        <v>7</v>
      </c>
      <c r="AP9" s="11" t="s">
        <v>69</v>
      </c>
      <c r="AQ9" s="11" t="s">
        <v>0</v>
      </c>
      <c r="AR9" s="12" t="str">
        <f t="shared" si="15"/>
        <v>月○</v>
      </c>
      <c r="AS9" s="60"/>
      <c r="AT9" s="193">
        <v>7</v>
      </c>
      <c r="AU9" s="11" t="s">
        <v>65</v>
      </c>
      <c r="AV9" s="27" t="s">
        <v>15</v>
      </c>
      <c r="AW9" s="28" t="str">
        <f t="shared" si="25"/>
        <v>木〇</v>
      </c>
      <c r="AX9" s="209"/>
      <c r="AY9" s="27">
        <v>7</v>
      </c>
      <c r="AZ9" s="27" t="str">
        <f t="shared" si="23"/>
        <v>日</v>
      </c>
      <c r="BA9" s="27" t="s">
        <v>0</v>
      </c>
      <c r="BB9" s="28" t="str">
        <f t="shared" si="16"/>
        <v>日○</v>
      </c>
      <c r="BC9" s="210"/>
      <c r="BD9" s="27">
        <v>7</v>
      </c>
      <c r="BE9" s="177" t="s">
        <v>68</v>
      </c>
      <c r="BF9" s="27" t="s">
        <v>0</v>
      </c>
      <c r="BG9" s="28" t="str">
        <f t="shared" si="17"/>
        <v>日○</v>
      </c>
      <c r="BH9" s="36"/>
    </row>
    <row r="10" spans="1:60" ht="22.5" customHeight="1" x14ac:dyDescent="0.15">
      <c r="A10" s="11">
        <v>8</v>
      </c>
      <c r="B10" s="11" t="str">
        <f t="shared" si="27"/>
        <v>水</v>
      </c>
      <c r="C10" s="11" t="s">
        <v>0</v>
      </c>
      <c r="D10" s="12" t="str">
        <f t="shared" si="26"/>
        <v>水○</v>
      </c>
      <c r="E10" s="40" t="s">
        <v>56</v>
      </c>
      <c r="F10" s="6">
        <v>8</v>
      </c>
      <c r="G10" s="6" t="str">
        <f t="shared" si="18"/>
        <v>金</v>
      </c>
      <c r="H10" s="175"/>
      <c r="I10" s="175"/>
      <c r="J10" s="180" t="s">
        <v>231</v>
      </c>
      <c r="K10" s="11">
        <v>8</v>
      </c>
      <c r="L10" s="11" t="str">
        <f t="shared" si="8"/>
        <v>月</v>
      </c>
      <c r="M10" s="11" t="s">
        <v>0</v>
      </c>
      <c r="N10" s="12" t="str">
        <f t="shared" si="9"/>
        <v>月○</v>
      </c>
      <c r="O10" s="77"/>
      <c r="P10" s="11">
        <v>8</v>
      </c>
      <c r="Q10" s="6" t="str">
        <f t="shared" si="20"/>
        <v>水</v>
      </c>
      <c r="R10" s="11" t="s">
        <v>0</v>
      </c>
      <c r="S10" s="12" t="str">
        <f t="shared" si="10"/>
        <v>水○</v>
      </c>
      <c r="T10" s="178"/>
      <c r="U10" s="177">
        <v>8</v>
      </c>
      <c r="V10" s="27" t="str">
        <f t="shared" si="21"/>
        <v>土</v>
      </c>
      <c r="W10" s="173"/>
      <c r="X10" s="173"/>
      <c r="Y10" s="195"/>
      <c r="Z10" s="11">
        <v>8</v>
      </c>
      <c r="AA10" s="11" t="s">
        <v>70</v>
      </c>
      <c r="AB10" s="11" t="s">
        <v>0</v>
      </c>
      <c r="AC10" s="12" t="str">
        <f t="shared" si="12"/>
        <v>火○</v>
      </c>
      <c r="AD10" s="178"/>
      <c r="AE10" s="1">
        <v>8</v>
      </c>
      <c r="AF10" s="11" t="str">
        <f>IF(AF9="月","火",IF(AF9="火","水",IF(AF9="水","木",IF(AF9="木","金",IF(AF9="金","土",IF(AF9="土","日",IF(AF9="日","月")))))))</f>
        <v>木</v>
      </c>
      <c r="AG10" s="27" t="s">
        <v>0</v>
      </c>
      <c r="AH10" s="28" t="str">
        <f t="shared" si="24"/>
        <v>木○</v>
      </c>
      <c r="AI10" s="178" t="s">
        <v>404</v>
      </c>
      <c r="AJ10" s="27">
        <v>8</v>
      </c>
      <c r="AK10" s="27" t="str">
        <f t="shared" si="22"/>
        <v>日</v>
      </c>
      <c r="AL10" s="27" t="s">
        <v>0</v>
      </c>
      <c r="AM10" s="28" t="str">
        <f t="shared" si="14"/>
        <v>日○</v>
      </c>
      <c r="AN10" s="211"/>
      <c r="AO10" s="11">
        <v>8</v>
      </c>
      <c r="AP10" s="11" t="s">
        <v>70</v>
      </c>
      <c r="AQ10" s="11" t="s">
        <v>0</v>
      </c>
      <c r="AR10" s="12" t="str">
        <f t="shared" si="15"/>
        <v>火○</v>
      </c>
      <c r="AS10" s="181" t="s">
        <v>277</v>
      </c>
      <c r="AT10" s="6">
        <v>8</v>
      </c>
      <c r="AU10" s="11" t="s">
        <v>66</v>
      </c>
      <c r="AV10" s="6" t="s">
        <v>1</v>
      </c>
      <c r="AW10" s="7" t="str">
        <f t="shared" si="25"/>
        <v>金×</v>
      </c>
      <c r="AX10" s="184" t="s">
        <v>280</v>
      </c>
      <c r="AY10" s="11">
        <v>8</v>
      </c>
      <c r="AZ10" s="11" t="str">
        <f t="shared" si="23"/>
        <v>月</v>
      </c>
      <c r="BA10" s="11" t="s">
        <v>0</v>
      </c>
      <c r="BB10" s="12" t="str">
        <f t="shared" si="16"/>
        <v>月○</v>
      </c>
      <c r="BC10" s="77"/>
      <c r="BD10" s="11">
        <v>8</v>
      </c>
      <c r="BE10" s="11" t="str">
        <f t="shared" ref="BE10:BE29" si="28">IF(BE9="月","火",IF(BE9="火","水",IF(BE9="水","木",IF(BE9="木","金",IF(BE9="金","土",IF(BE9="土","日",IF(BE9="日","月")))))))</f>
        <v>月</v>
      </c>
      <c r="BF10" s="11" t="s">
        <v>0</v>
      </c>
      <c r="BG10" s="12" t="str">
        <f t="shared" si="17"/>
        <v>月○</v>
      </c>
      <c r="BH10" s="121" t="s">
        <v>132</v>
      </c>
    </row>
    <row r="11" spans="1:60" ht="22.5" customHeight="1" x14ac:dyDescent="0.15">
      <c r="A11" s="11">
        <v>9</v>
      </c>
      <c r="B11" s="11" t="str">
        <f t="shared" si="27"/>
        <v>木</v>
      </c>
      <c r="C11" s="11" t="s">
        <v>0</v>
      </c>
      <c r="D11" s="12" t="str">
        <f t="shared" si="26"/>
        <v>木○</v>
      </c>
      <c r="E11" s="180" t="s">
        <v>299</v>
      </c>
      <c r="F11" s="177">
        <v>9</v>
      </c>
      <c r="G11" s="27" t="str">
        <f t="shared" si="18"/>
        <v>土</v>
      </c>
      <c r="H11" s="173"/>
      <c r="I11" s="173"/>
      <c r="J11" s="54"/>
      <c r="K11" s="11">
        <v>9</v>
      </c>
      <c r="L11" s="11" t="str">
        <f t="shared" si="8"/>
        <v>火</v>
      </c>
      <c r="M11" s="11" t="s">
        <v>0</v>
      </c>
      <c r="N11" s="12" t="str">
        <f t="shared" si="9"/>
        <v>火○</v>
      </c>
      <c r="O11" s="77" t="s">
        <v>243</v>
      </c>
      <c r="P11" s="11">
        <v>9</v>
      </c>
      <c r="Q11" s="6" t="str">
        <f t="shared" si="20"/>
        <v>木</v>
      </c>
      <c r="R11" s="11" t="s">
        <v>0</v>
      </c>
      <c r="S11" s="12" t="str">
        <f t="shared" si="10"/>
        <v>木○</v>
      </c>
      <c r="T11" s="184" t="s">
        <v>402</v>
      </c>
      <c r="U11" s="27">
        <v>9</v>
      </c>
      <c r="V11" s="27" t="str">
        <f t="shared" si="21"/>
        <v>日</v>
      </c>
      <c r="W11" s="173"/>
      <c r="X11" s="173"/>
      <c r="Y11" s="195"/>
      <c r="Z11" s="11">
        <v>9</v>
      </c>
      <c r="AA11" s="11" t="s">
        <v>71</v>
      </c>
      <c r="AB11" s="33" t="s">
        <v>0</v>
      </c>
      <c r="AC11" s="71" t="str">
        <f t="shared" si="12"/>
        <v>水○</v>
      </c>
      <c r="AD11" s="178"/>
      <c r="AE11" s="6">
        <v>9</v>
      </c>
      <c r="AF11" s="11" t="str">
        <f>IF(AF10="月","火",IF(AF10="火","水",IF(AF10="水","木",IF(AF10="木","金",IF(AF10="金","土",IF(AF10="土","日",IF(AF10="日","月")))))))</f>
        <v>金</v>
      </c>
      <c r="AG11" s="6" t="s">
        <v>1</v>
      </c>
      <c r="AH11" s="7" t="str">
        <f t="shared" si="24"/>
        <v>金×</v>
      </c>
      <c r="AI11" s="178" t="s">
        <v>340</v>
      </c>
      <c r="AJ11" s="11">
        <v>9</v>
      </c>
      <c r="AK11" s="11" t="str">
        <f t="shared" si="22"/>
        <v>月</v>
      </c>
      <c r="AL11" s="11" t="s">
        <v>0</v>
      </c>
      <c r="AM11" s="12" t="str">
        <f t="shared" si="14"/>
        <v>月○</v>
      </c>
      <c r="AN11" s="60"/>
      <c r="AO11" s="6">
        <v>9</v>
      </c>
      <c r="AP11" s="11" t="s">
        <v>71</v>
      </c>
      <c r="AQ11" s="27" t="s">
        <v>0</v>
      </c>
      <c r="AR11" s="28" t="str">
        <f t="shared" si="15"/>
        <v>水○</v>
      </c>
      <c r="AS11" s="181"/>
      <c r="AT11" s="27">
        <v>9</v>
      </c>
      <c r="AU11" s="27" t="s">
        <v>67</v>
      </c>
      <c r="AV11" s="175"/>
      <c r="AW11" s="175"/>
      <c r="AX11" s="212"/>
      <c r="AY11" s="11">
        <v>9</v>
      </c>
      <c r="AZ11" s="11" t="str">
        <f t="shared" si="23"/>
        <v>火</v>
      </c>
      <c r="BA11" s="11" t="s">
        <v>0</v>
      </c>
      <c r="BB11" s="12" t="str">
        <f t="shared" si="16"/>
        <v>火○</v>
      </c>
      <c r="BC11" s="181" t="s">
        <v>396</v>
      </c>
      <c r="BD11" s="11">
        <v>9</v>
      </c>
      <c r="BE11" s="11" t="str">
        <f t="shared" si="28"/>
        <v>火</v>
      </c>
      <c r="BF11" s="11" t="s">
        <v>0</v>
      </c>
      <c r="BG11" s="12" t="str">
        <f t="shared" si="17"/>
        <v>火○</v>
      </c>
      <c r="BH11" s="204"/>
    </row>
    <row r="12" spans="1:60" ht="22.5" customHeight="1" x14ac:dyDescent="0.15">
      <c r="A12" s="6">
        <v>10</v>
      </c>
      <c r="B12" s="6" t="str">
        <f t="shared" si="27"/>
        <v>金</v>
      </c>
      <c r="C12" s="175"/>
      <c r="D12" s="175"/>
      <c r="E12" s="192" t="s">
        <v>300</v>
      </c>
      <c r="F12" s="27">
        <v>10</v>
      </c>
      <c r="G12" s="27" t="str">
        <f t="shared" si="18"/>
        <v>日</v>
      </c>
      <c r="H12" s="27" t="s">
        <v>0</v>
      </c>
      <c r="I12" s="28" t="str">
        <f t="shared" si="19"/>
        <v>日○</v>
      </c>
      <c r="J12" s="92"/>
      <c r="K12" s="11">
        <v>10</v>
      </c>
      <c r="L12" s="11" t="str">
        <f t="shared" si="8"/>
        <v>水</v>
      </c>
      <c r="M12" s="11" t="s">
        <v>0</v>
      </c>
      <c r="N12" s="12" t="str">
        <f t="shared" si="9"/>
        <v>水○</v>
      </c>
      <c r="O12" s="178"/>
      <c r="P12" s="6">
        <v>10</v>
      </c>
      <c r="Q12" s="6" t="str">
        <f t="shared" si="20"/>
        <v>金</v>
      </c>
      <c r="R12" s="175"/>
      <c r="S12" s="175"/>
      <c r="T12" s="47" t="s">
        <v>220</v>
      </c>
      <c r="U12" s="11">
        <v>10</v>
      </c>
      <c r="V12" s="11" t="str">
        <f t="shared" si="21"/>
        <v>月</v>
      </c>
      <c r="W12" s="11" t="s">
        <v>15</v>
      </c>
      <c r="X12" s="12" t="str">
        <f t="shared" si="11"/>
        <v>月〇</v>
      </c>
      <c r="Y12" s="129"/>
      <c r="Z12" s="6">
        <v>10</v>
      </c>
      <c r="AA12" s="11" t="s">
        <v>65</v>
      </c>
      <c r="AB12" s="33" t="s">
        <v>0</v>
      </c>
      <c r="AC12" s="71" t="str">
        <f t="shared" si="12"/>
        <v>木○</v>
      </c>
      <c r="AD12" s="184" t="s">
        <v>256</v>
      </c>
      <c r="AE12" s="27">
        <v>10</v>
      </c>
      <c r="AF12" s="27" t="str">
        <f>IF(AF11="月","火",IF(AF11="火","水",IF(AF11="水","木",IF(AF11="木","金",IF(AF11="金","土",IF(AF11="土","日",IF(AF11="日","月")))))))</f>
        <v>土</v>
      </c>
      <c r="AG12" s="173"/>
      <c r="AH12" s="173"/>
      <c r="AI12" s="74"/>
      <c r="AJ12" s="11">
        <v>10</v>
      </c>
      <c r="AK12" s="6" t="str">
        <f t="shared" si="22"/>
        <v>火</v>
      </c>
      <c r="AL12" s="11" t="s">
        <v>0</v>
      </c>
      <c r="AM12" s="12" t="str">
        <f t="shared" si="14"/>
        <v>火○</v>
      </c>
      <c r="AN12" s="137"/>
      <c r="AO12" s="6">
        <v>10</v>
      </c>
      <c r="AP12" s="11" t="s">
        <v>65</v>
      </c>
      <c r="AQ12" s="27" t="s">
        <v>0</v>
      </c>
      <c r="AR12" s="28" t="str">
        <f t="shared" si="15"/>
        <v>木○</v>
      </c>
      <c r="AS12" s="184" t="s">
        <v>413</v>
      </c>
      <c r="AT12" s="27">
        <v>10</v>
      </c>
      <c r="AU12" s="27" t="s">
        <v>68</v>
      </c>
      <c r="AV12" s="173"/>
      <c r="AW12" s="173"/>
      <c r="AX12" s="36"/>
      <c r="AY12" s="6">
        <v>10</v>
      </c>
      <c r="AZ12" s="11" t="str">
        <f t="shared" si="23"/>
        <v>水</v>
      </c>
      <c r="BA12" s="27" t="s">
        <v>0</v>
      </c>
      <c r="BB12" s="28" t="str">
        <f t="shared" si="16"/>
        <v>水○</v>
      </c>
      <c r="BC12" s="181"/>
      <c r="BD12" s="6">
        <v>10</v>
      </c>
      <c r="BE12" s="11" t="str">
        <f>IF(BE11="月","火",IF(BE11="火","水",IF(BE11="水","木",IF(BE11="木","金",IF(BE11="金","土",IF(BE11="土","日",IF(BE11="日","月")))))))</f>
        <v>水</v>
      </c>
      <c r="BF12" s="27" t="s">
        <v>0</v>
      </c>
      <c r="BG12" s="28" t="str">
        <f t="shared" si="17"/>
        <v>水○</v>
      </c>
      <c r="BH12" s="180"/>
    </row>
    <row r="13" spans="1:60" ht="22.5" customHeight="1" x14ac:dyDescent="0.15">
      <c r="A13" s="27">
        <v>11</v>
      </c>
      <c r="B13" s="27" t="str">
        <f t="shared" si="27"/>
        <v>土</v>
      </c>
      <c r="C13" s="27" t="s">
        <v>1</v>
      </c>
      <c r="D13" s="28" t="str">
        <f t="shared" si="26"/>
        <v>土×</v>
      </c>
      <c r="E13" s="54"/>
      <c r="F13" s="11">
        <v>11</v>
      </c>
      <c r="G13" s="11" t="str">
        <f t="shared" si="18"/>
        <v>月</v>
      </c>
      <c r="H13" s="11" t="s">
        <v>0</v>
      </c>
      <c r="I13" s="12" t="str">
        <f t="shared" si="19"/>
        <v>月○</v>
      </c>
      <c r="J13" s="77" t="s">
        <v>232</v>
      </c>
      <c r="K13" s="11">
        <v>11</v>
      </c>
      <c r="L13" s="11" t="str">
        <f t="shared" si="8"/>
        <v>木</v>
      </c>
      <c r="M13" s="11" t="s">
        <v>0</v>
      </c>
      <c r="N13" s="12" t="str">
        <f t="shared" si="9"/>
        <v>木○</v>
      </c>
      <c r="O13" s="178" t="s">
        <v>341</v>
      </c>
      <c r="P13" s="177">
        <v>11</v>
      </c>
      <c r="Q13" s="27" t="str">
        <f t="shared" si="20"/>
        <v>土</v>
      </c>
      <c r="R13" s="173"/>
      <c r="S13" s="173"/>
      <c r="T13" s="122"/>
      <c r="U13" s="27">
        <v>11</v>
      </c>
      <c r="V13" s="27" t="str">
        <f t="shared" si="21"/>
        <v>火</v>
      </c>
      <c r="W13" s="27" t="s">
        <v>15</v>
      </c>
      <c r="X13" s="28" t="str">
        <f t="shared" si="11"/>
        <v>火〇</v>
      </c>
      <c r="Y13" s="65" t="s">
        <v>37</v>
      </c>
      <c r="Z13" s="6">
        <v>11</v>
      </c>
      <c r="AA13" s="11" t="s">
        <v>66</v>
      </c>
      <c r="AB13" s="175"/>
      <c r="AC13" s="175"/>
      <c r="AD13" s="178" t="s">
        <v>236</v>
      </c>
      <c r="AE13" s="27">
        <v>11</v>
      </c>
      <c r="AF13" s="27" t="str">
        <f t="shared" ref="AF13:AF15" si="29">IF(AF12="月","火",IF(AF12="火","水",IF(AF12="水","木",IF(AF12="木","金",IF(AF12="金","土",IF(AF12="土","日",IF(AF12="日","月")))))))</f>
        <v>日</v>
      </c>
      <c r="AG13" s="27" t="s">
        <v>0</v>
      </c>
      <c r="AH13" s="28" t="str">
        <f t="shared" si="24"/>
        <v>日○</v>
      </c>
      <c r="AI13" s="62"/>
      <c r="AJ13" s="6">
        <v>11</v>
      </c>
      <c r="AK13" s="6" t="str">
        <f t="shared" si="22"/>
        <v>水</v>
      </c>
      <c r="AL13" s="33" t="s">
        <v>0</v>
      </c>
      <c r="AM13" s="71" t="str">
        <f t="shared" si="14"/>
        <v>水○</v>
      </c>
      <c r="AN13" s="178" t="s">
        <v>268</v>
      </c>
      <c r="AO13" s="6">
        <v>11</v>
      </c>
      <c r="AP13" s="11" t="s">
        <v>66</v>
      </c>
      <c r="AQ13" s="175"/>
      <c r="AR13" s="175"/>
      <c r="AS13" s="178" t="s">
        <v>278</v>
      </c>
      <c r="AT13" s="27">
        <v>11</v>
      </c>
      <c r="AU13" s="27" t="s">
        <v>69</v>
      </c>
      <c r="AV13" s="27" t="s">
        <v>0</v>
      </c>
      <c r="AW13" s="28" t="str">
        <f t="shared" si="25"/>
        <v>月○</v>
      </c>
      <c r="AX13" s="57" t="s">
        <v>40</v>
      </c>
      <c r="AY13" s="6">
        <v>11</v>
      </c>
      <c r="AZ13" s="6" t="str">
        <f t="shared" si="23"/>
        <v>木</v>
      </c>
      <c r="BA13" s="6" t="s">
        <v>1</v>
      </c>
      <c r="BB13" s="7" t="str">
        <f t="shared" si="16"/>
        <v>木×</v>
      </c>
      <c r="BC13" s="63" t="s">
        <v>41</v>
      </c>
      <c r="BD13" s="6">
        <v>11</v>
      </c>
      <c r="BE13" s="6" t="str">
        <f t="shared" si="28"/>
        <v>木</v>
      </c>
      <c r="BF13" s="175"/>
      <c r="BG13" s="175"/>
      <c r="BH13" s="213" t="s">
        <v>417</v>
      </c>
    </row>
    <row r="14" spans="1:60" ht="22.5" customHeight="1" x14ac:dyDescent="0.15">
      <c r="A14" s="27">
        <v>12</v>
      </c>
      <c r="B14" s="27" t="str">
        <f t="shared" si="27"/>
        <v>日</v>
      </c>
      <c r="C14" s="27" t="s">
        <v>0</v>
      </c>
      <c r="D14" s="28" t="str">
        <f t="shared" si="26"/>
        <v>日○</v>
      </c>
      <c r="E14" s="92"/>
      <c r="F14" s="11">
        <v>12</v>
      </c>
      <c r="G14" s="6" t="str">
        <f t="shared" si="18"/>
        <v>火</v>
      </c>
      <c r="H14" s="11" t="s">
        <v>0</v>
      </c>
      <c r="I14" s="12" t="str">
        <f t="shared" si="19"/>
        <v>火○</v>
      </c>
      <c r="J14" s="50" t="s">
        <v>342</v>
      </c>
      <c r="K14" s="6">
        <v>12</v>
      </c>
      <c r="L14" s="11" t="str">
        <f t="shared" si="8"/>
        <v>金</v>
      </c>
      <c r="M14" s="175"/>
      <c r="N14" s="175"/>
      <c r="O14" s="180" t="s">
        <v>343</v>
      </c>
      <c r="P14" s="27">
        <v>12</v>
      </c>
      <c r="Q14" s="27" t="str">
        <f t="shared" si="20"/>
        <v>日</v>
      </c>
      <c r="R14" s="27" t="s">
        <v>0</v>
      </c>
      <c r="S14" s="28" t="str">
        <f t="shared" si="10"/>
        <v>日○</v>
      </c>
      <c r="T14" s="36" t="s">
        <v>20</v>
      </c>
      <c r="U14" s="177">
        <v>12</v>
      </c>
      <c r="V14" s="27" t="str">
        <f t="shared" si="21"/>
        <v>水</v>
      </c>
      <c r="W14" s="173"/>
      <c r="X14" s="173"/>
      <c r="Y14" s="174" t="s">
        <v>49</v>
      </c>
      <c r="Z14" s="177">
        <v>12</v>
      </c>
      <c r="AA14" s="27" t="s">
        <v>67</v>
      </c>
      <c r="AB14" s="173"/>
      <c r="AC14" s="173"/>
      <c r="AD14" s="74"/>
      <c r="AE14" s="27">
        <v>12</v>
      </c>
      <c r="AF14" s="27" t="str">
        <f t="shared" si="29"/>
        <v>月</v>
      </c>
      <c r="AG14" s="27" t="s">
        <v>0</v>
      </c>
      <c r="AH14" s="28" t="str">
        <f t="shared" si="24"/>
        <v>月○</v>
      </c>
      <c r="AI14" s="74" t="s">
        <v>82</v>
      </c>
      <c r="AJ14" s="1">
        <v>12</v>
      </c>
      <c r="AK14" s="11" t="str">
        <f t="shared" si="22"/>
        <v>木</v>
      </c>
      <c r="AL14" s="33" t="s">
        <v>0</v>
      </c>
      <c r="AM14" s="71" t="str">
        <f t="shared" si="14"/>
        <v>木○</v>
      </c>
      <c r="AN14" s="178" t="s">
        <v>269</v>
      </c>
      <c r="AO14" s="177">
        <v>12</v>
      </c>
      <c r="AP14" s="27" t="s">
        <v>67</v>
      </c>
      <c r="AQ14" s="173"/>
      <c r="AR14" s="173"/>
      <c r="AS14" s="74"/>
      <c r="AT14" s="11">
        <v>12</v>
      </c>
      <c r="AU14" s="11" t="s">
        <v>70</v>
      </c>
      <c r="AV14" s="27" t="s">
        <v>0</v>
      </c>
      <c r="AW14" s="28" t="str">
        <f t="shared" si="25"/>
        <v>火○</v>
      </c>
      <c r="AX14" s="40" t="s">
        <v>296</v>
      </c>
      <c r="AY14" s="6">
        <v>12</v>
      </c>
      <c r="AZ14" s="6" t="s">
        <v>14</v>
      </c>
      <c r="BA14" s="6" t="s">
        <v>1</v>
      </c>
      <c r="BB14" s="7" t="str">
        <f t="shared" si="16"/>
        <v>金×</v>
      </c>
      <c r="BC14" s="47" t="s">
        <v>285</v>
      </c>
      <c r="BD14" s="6">
        <v>12</v>
      </c>
      <c r="BE14" s="6" t="str">
        <f t="shared" si="28"/>
        <v>金</v>
      </c>
      <c r="BF14" s="175"/>
      <c r="BG14" s="175"/>
      <c r="BH14" s="178"/>
    </row>
    <row r="15" spans="1:60" ht="22.5" customHeight="1" x14ac:dyDescent="0.15">
      <c r="A15" s="9">
        <v>13</v>
      </c>
      <c r="B15" s="11" t="str">
        <f t="shared" si="27"/>
        <v>月</v>
      </c>
      <c r="C15" s="11" t="s">
        <v>0</v>
      </c>
      <c r="D15" s="12" t="str">
        <f t="shared" si="26"/>
        <v>月○</v>
      </c>
      <c r="E15" s="60" t="s">
        <v>344</v>
      </c>
      <c r="F15" s="11">
        <v>13</v>
      </c>
      <c r="G15" s="11" t="str">
        <f t="shared" si="18"/>
        <v>水</v>
      </c>
      <c r="H15" s="11" t="s">
        <v>0</v>
      </c>
      <c r="I15" s="12" t="str">
        <f t="shared" si="19"/>
        <v>水○</v>
      </c>
      <c r="J15" s="77" t="s">
        <v>233</v>
      </c>
      <c r="K15" s="120">
        <v>13</v>
      </c>
      <c r="L15" s="27" t="str">
        <f t="shared" si="8"/>
        <v>土</v>
      </c>
      <c r="M15" s="173"/>
      <c r="N15" s="173"/>
      <c r="O15" s="74"/>
      <c r="P15" s="11">
        <v>13</v>
      </c>
      <c r="Q15" s="11" t="str">
        <f t="shared" si="20"/>
        <v>月</v>
      </c>
      <c r="R15" s="11" t="s">
        <v>0</v>
      </c>
      <c r="S15" s="12" t="str">
        <f t="shared" si="10"/>
        <v>月○</v>
      </c>
      <c r="T15" s="60"/>
      <c r="U15" s="27">
        <v>13</v>
      </c>
      <c r="V15" s="27" t="str">
        <f t="shared" si="21"/>
        <v>木</v>
      </c>
      <c r="W15" s="27" t="s">
        <v>15</v>
      </c>
      <c r="X15" s="28" t="str">
        <f t="shared" si="11"/>
        <v>木〇</v>
      </c>
      <c r="Y15" s="174" t="s">
        <v>49</v>
      </c>
      <c r="Z15" s="27">
        <v>13</v>
      </c>
      <c r="AA15" s="27" t="str">
        <f t="shared" ref="AA15:AA32" si="30">IF(AA14="月","火",IF(AA14="火","水",IF(AA14="水","木",IF(AA14="木","金",IF(AA14="金","土",IF(AA14="土","日",IF(AA14="日","月")))))))</f>
        <v>日</v>
      </c>
      <c r="AB15" s="27" t="s">
        <v>0</v>
      </c>
      <c r="AC15" s="28" t="str">
        <f t="shared" si="12"/>
        <v>日○</v>
      </c>
      <c r="AD15" s="92"/>
      <c r="AE15" s="11">
        <v>13</v>
      </c>
      <c r="AF15" s="11" t="str">
        <f t="shared" si="29"/>
        <v>火</v>
      </c>
      <c r="AG15" s="11" t="s">
        <v>0</v>
      </c>
      <c r="AH15" s="12" t="str">
        <f t="shared" si="24"/>
        <v>火○</v>
      </c>
      <c r="AI15" s="108"/>
      <c r="AJ15" s="6">
        <v>13</v>
      </c>
      <c r="AK15" s="6" t="str">
        <f t="shared" si="22"/>
        <v>金</v>
      </c>
      <c r="AL15" s="175"/>
      <c r="AM15" s="175"/>
      <c r="AN15" s="47" t="s">
        <v>270</v>
      </c>
      <c r="AO15" s="27">
        <v>13</v>
      </c>
      <c r="AP15" s="27" t="s">
        <v>68</v>
      </c>
      <c r="AQ15" s="27" t="s">
        <v>0</v>
      </c>
      <c r="AR15" s="28" t="str">
        <f t="shared" si="15"/>
        <v>日○</v>
      </c>
      <c r="AS15" s="36"/>
      <c r="AT15" s="11">
        <v>13</v>
      </c>
      <c r="AU15" s="11" t="s">
        <v>71</v>
      </c>
      <c r="AV15" s="11" t="s">
        <v>0</v>
      </c>
      <c r="AW15" s="12" t="str">
        <f t="shared" si="25"/>
        <v>水○</v>
      </c>
      <c r="AX15" s="181" t="s">
        <v>297</v>
      </c>
      <c r="AY15" s="177">
        <v>13</v>
      </c>
      <c r="AZ15" s="27" t="s">
        <v>67</v>
      </c>
      <c r="BA15" s="173"/>
      <c r="BB15" s="173"/>
      <c r="BC15" s="54"/>
      <c r="BD15" s="177">
        <v>13</v>
      </c>
      <c r="BE15" s="27" t="str">
        <f t="shared" si="28"/>
        <v>土</v>
      </c>
      <c r="BF15" s="173"/>
      <c r="BG15" s="173"/>
      <c r="BH15" s="54" t="s">
        <v>19</v>
      </c>
    </row>
    <row r="16" spans="1:60" ht="22.5" customHeight="1" x14ac:dyDescent="0.15">
      <c r="A16" s="9">
        <v>14</v>
      </c>
      <c r="B16" s="6" t="str">
        <f t="shared" si="27"/>
        <v>火</v>
      </c>
      <c r="C16" s="11" t="s">
        <v>0</v>
      </c>
      <c r="D16" s="12" t="str">
        <f t="shared" si="26"/>
        <v>火○</v>
      </c>
      <c r="E16" s="85" t="s">
        <v>330</v>
      </c>
      <c r="F16" s="11">
        <v>14</v>
      </c>
      <c r="G16" s="11" t="str">
        <f t="shared" si="18"/>
        <v>木</v>
      </c>
      <c r="H16" s="11" t="s">
        <v>0</v>
      </c>
      <c r="I16" s="12" t="str">
        <f t="shared" si="19"/>
        <v>木○</v>
      </c>
      <c r="J16" s="178" t="s">
        <v>345</v>
      </c>
      <c r="K16" s="27">
        <v>14</v>
      </c>
      <c r="L16" s="27" t="str">
        <f t="shared" si="8"/>
        <v>日</v>
      </c>
      <c r="M16" s="27" t="s">
        <v>0</v>
      </c>
      <c r="N16" s="28" t="str">
        <f t="shared" si="9"/>
        <v>日○</v>
      </c>
      <c r="O16" s="92"/>
      <c r="P16" s="11">
        <v>14</v>
      </c>
      <c r="Q16" s="6" t="str">
        <f t="shared" si="20"/>
        <v>火</v>
      </c>
      <c r="R16" s="11" t="s">
        <v>0</v>
      </c>
      <c r="S16" s="12" t="str">
        <f t="shared" si="10"/>
        <v>火○</v>
      </c>
      <c r="T16" s="77" t="s">
        <v>397</v>
      </c>
      <c r="U16" s="27">
        <v>14</v>
      </c>
      <c r="V16" s="27" t="str">
        <f t="shared" si="21"/>
        <v>金</v>
      </c>
      <c r="W16" s="173"/>
      <c r="X16" s="173"/>
      <c r="Y16" s="174" t="s">
        <v>49</v>
      </c>
      <c r="Z16" s="11">
        <v>14</v>
      </c>
      <c r="AA16" s="11" t="str">
        <f t="shared" si="30"/>
        <v>月</v>
      </c>
      <c r="AB16" s="11" t="s">
        <v>0</v>
      </c>
      <c r="AC16" s="12" t="str">
        <f t="shared" si="12"/>
        <v>月○</v>
      </c>
      <c r="AD16" s="137"/>
      <c r="AE16" s="11">
        <v>14</v>
      </c>
      <c r="AF16" s="11" t="str">
        <f t="shared" si="13"/>
        <v>水</v>
      </c>
      <c r="AG16" s="11" t="s">
        <v>0</v>
      </c>
      <c r="AH16" s="12" t="str">
        <f t="shared" si="24"/>
        <v>水○</v>
      </c>
      <c r="AI16" s="108" t="s">
        <v>261</v>
      </c>
      <c r="AJ16" s="6">
        <v>14</v>
      </c>
      <c r="AK16" s="6" t="str">
        <f t="shared" si="22"/>
        <v>土</v>
      </c>
      <c r="AL16" s="6" t="s">
        <v>1</v>
      </c>
      <c r="AM16" s="7" t="str">
        <f t="shared" si="14"/>
        <v>土×</v>
      </c>
      <c r="AN16" s="63" t="s">
        <v>78</v>
      </c>
      <c r="AO16" s="11">
        <v>14</v>
      </c>
      <c r="AP16" s="11" t="s">
        <v>69</v>
      </c>
      <c r="AQ16" s="11" t="s">
        <v>0</v>
      </c>
      <c r="AR16" s="12" t="str">
        <f t="shared" si="15"/>
        <v>月○</v>
      </c>
      <c r="AS16" s="179"/>
      <c r="AT16" s="6">
        <v>14</v>
      </c>
      <c r="AU16" s="11" t="s">
        <v>65</v>
      </c>
      <c r="AV16" s="27" t="s">
        <v>0</v>
      </c>
      <c r="AW16" s="28" t="str">
        <f t="shared" si="25"/>
        <v>木○</v>
      </c>
      <c r="AX16" s="178" t="s">
        <v>298</v>
      </c>
      <c r="AY16" s="27">
        <v>14</v>
      </c>
      <c r="AZ16" s="27" t="s">
        <v>68</v>
      </c>
      <c r="BA16" s="27" t="s">
        <v>0</v>
      </c>
      <c r="BB16" s="28" t="str">
        <f t="shared" si="16"/>
        <v>日○</v>
      </c>
      <c r="BC16" s="92"/>
      <c r="BD16" s="27">
        <v>14</v>
      </c>
      <c r="BE16" s="27" t="str">
        <f t="shared" si="28"/>
        <v>日</v>
      </c>
      <c r="BF16" s="27" t="s">
        <v>0</v>
      </c>
      <c r="BG16" s="28" t="str">
        <f t="shared" si="17"/>
        <v>日○</v>
      </c>
      <c r="BH16" s="36"/>
    </row>
    <row r="17" spans="1:60" ht="22.5" customHeight="1" x14ac:dyDescent="0.15">
      <c r="A17" s="9">
        <v>15</v>
      </c>
      <c r="B17" s="6" t="str">
        <f t="shared" si="27"/>
        <v>水</v>
      </c>
      <c r="C17" s="11" t="s">
        <v>0</v>
      </c>
      <c r="D17" s="12" t="str">
        <f t="shared" si="26"/>
        <v>水○</v>
      </c>
      <c r="E17" s="85" t="s">
        <v>346</v>
      </c>
      <c r="F17" s="6">
        <v>15</v>
      </c>
      <c r="G17" s="6" t="str">
        <f t="shared" si="18"/>
        <v>金</v>
      </c>
      <c r="H17" s="175"/>
      <c r="I17" s="175"/>
      <c r="J17" s="60" t="s">
        <v>328</v>
      </c>
      <c r="K17" s="11">
        <v>15</v>
      </c>
      <c r="L17" s="11" t="str">
        <f t="shared" si="8"/>
        <v>月</v>
      </c>
      <c r="M17" s="11" t="s">
        <v>0</v>
      </c>
      <c r="N17" s="12" t="str">
        <f t="shared" si="9"/>
        <v>月○</v>
      </c>
      <c r="O17" s="40"/>
      <c r="P17" s="11">
        <v>15</v>
      </c>
      <c r="Q17" s="6" t="str">
        <f t="shared" si="20"/>
        <v>水</v>
      </c>
      <c r="R17" s="11" t="s">
        <v>0</v>
      </c>
      <c r="S17" s="12" t="str">
        <f t="shared" si="10"/>
        <v>水○</v>
      </c>
      <c r="T17" s="84" t="s">
        <v>58</v>
      </c>
      <c r="U17" s="27">
        <v>15</v>
      </c>
      <c r="V17" s="27" t="str">
        <f t="shared" si="21"/>
        <v>土</v>
      </c>
      <c r="W17" s="173"/>
      <c r="X17" s="173"/>
      <c r="Y17" s="174" t="s">
        <v>49</v>
      </c>
      <c r="Z17" s="11">
        <v>15</v>
      </c>
      <c r="AA17" s="11" t="str">
        <f t="shared" si="30"/>
        <v>火</v>
      </c>
      <c r="AB17" s="11" t="s">
        <v>0</v>
      </c>
      <c r="AC17" s="12" t="str">
        <f t="shared" si="12"/>
        <v>火○</v>
      </c>
      <c r="AD17" s="77" t="s">
        <v>393</v>
      </c>
      <c r="AE17" s="1">
        <v>15</v>
      </c>
      <c r="AF17" s="11" t="str">
        <f t="shared" si="13"/>
        <v>木</v>
      </c>
      <c r="AG17" s="27" t="s">
        <v>0</v>
      </c>
      <c r="AH17" s="28" t="str">
        <f t="shared" si="24"/>
        <v>木○</v>
      </c>
      <c r="AI17" s="178" t="s">
        <v>262</v>
      </c>
      <c r="AJ17" s="177">
        <v>15</v>
      </c>
      <c r="AK17" s="27" t="str">
        <f t="shared" si="22"/>
        <v>日</v>
      </c>
      <c r="AL17" s="173"/>
      <c r="AM17" s="173"/>
      <c r="AN17" s="92"/>
      <c r="AO17" s="11">
        <v>15</v>
      </c>
      <c r="AP17" s="11" t="s">
        <v>70</v>
      </c>
      <c r="AQ17" s="11" t="s">
        <v>0</v>
      </c>
      <c r="AR17" s="12" t="str">
        <f t="shared" si="15"/>
        <v>火○</v>
      </c>
      <c r="AS17" s="181" t="s">
        <v>395</v>
      </c>
      <c r="AT17" s="6">
        <v>15</v>
      </c>
      <c r="AU17" s="11" t="s">
        <v>66</v>
      </c>
      <c r="AV17" s="175"/>
      <c r="AW17" s="175"/>
      <c r="AX17" s="47" t="s">
        <v>371</v>
      </c>
      <c r="AY17" s="11">
        <v>15</v>
      </c>
      <c r="AZ17" s="6" t="s">
        <v>69</v>
      </c>
      <c r="BA17" s="27" t="s">
        <v>0</v>
      </c>
      <c r="BB17" s="28" t="str">
        <f t="shared" si="16"/>
        <v>月○</v>
      </c>
      <c r="BC17" s="137"/>
      <c r="BD17" s="11">
        <v>15</v>
      </c>
      <c r="BE17" s="11" t="str">
        <f t="shared" si="28"/>
        <v>月</v>
      </c>
      <c r="BF17" s="11" t="s">
        <v>0</v>
      </c>
      <c r="BG17" s="12" t="str">
        <f t="shared" si="17"/>
        <v>月○</v>
      </c>
      <c r="BH17" s="121"/>
    </row>
    <row r="18" spans="1:60" ht="22.5" customHeight="1" x14ac:dyDescent="0.15">
      <c r="A18" s="9">
        <v>16</v>
      </c>
      <c r="B18" s="6" t="str">
        <f t="shared" si="27"/>
        <v>木</v>
      </c>
      <c r="C18" s="11" t="s">
        <v>0</v>
      </c>
      <c r="D18" s="12" t="str">
        <f t="shared" si="26"/>
        <v>木○</v>
      </c>
      <c r="E18" s="180" t="s">
        <v>225</v>
      </c>
      <c r="F18" s="120">
        <v>16</v>
      </c>
      <c r="G18" s="27" t="str">
        <f t="shared" si="18"/>
        <v>土</v>
      </c>
      <c r="H18" s="173"/>
      <c r="I18" s="173"/>
      <c r="J18" s="98"/>
      <c r="K18" s="11">
        <v>16</v>
      </c>
      <c r="L18" s="11" t="str">
        <f t="shared" si="8"/>
        <v>火</v>
      </c>
      <c r="M18" s="11" t="s">
        <v>0</v>
      </c>
      <c r="N18" s="12" t="str">
        <f t="shared" si="9"/>
        <v>火○</v>
      </c>
      <c r="O18" s="40" t="s">
        <v>242</v>
      </c>
      <c r="P18" s="11">
        <v>16</v>
      </c>
      <c r="Q18" s="6" t="str">
        <f t="shared" si="20"/>
        <v>木</v>
      </c>
      <c r="R18" s="11" t="s">
        <v>0</v>
      </c>
      <c r="S18" s="12" t="str">
        <f t="shared" si="10"/>
        <v>木○</v>
      </c>
      <c r="T18" s="188" t="s">
        <v>250</v>
      </c>
      <c r="U18" s="27">
        <v>16</v>
      </c>
      <c r="V18" s="27" t="str">
        <f t="shared" si="21"/>
        <v>日</v>
      </c>
      <c r="W18" s="182"/>
      <c r="X18" s="182"/>
      <c r="Y18" s="35"/>
      <c r="Z18" s="11">
        <v>16</v>
      </c>
      <c r="AA18" s="11" t="str">
        <f t="shared" si="30"/>
        <v>水</v>
      </c>
      <c r="AB18" s="11" t="s">
        <v>0</v>
      </c>
      <c r="AC18" s="12" t="str">
        <f t="shared" si="12"/>
        <v>水○</v>
      </c>
      <c r="AD18" s="108" t="s">
        <v>257</v>
      </c>
      <c r="AE18" s="11">
        <v>16</v>
      </c>
      <c r="AF18" s="6" t="str">
        <f t="shared" si="13"/>
        <v>金</v>
      </c>
      <c r="AG18" s="175"/>
      <c r="AH18" s="175"/>
      <c r="AI18" s="178" t="s">
        <v>263</v>
      </c>
      <c r="AJ18" s="11">
        <v>16</v>
      </c>
      <c r="AK18" s="11" t="str">
        <f t="shared" si="22"/>
        <v>月</v>
      </c>
      <c r="AL18" s="11" t="s">
        <v>0</v>
      </c>
      <c r="AM18" s="12" t="str">
        <f t="shared" si="14"/>
        <v>月○</v>
      </c>
      <c r="AN18" s="176"/>
      <c r="AO18" s="11">
        <v>16</v>
      </c>
      <c r="AP18" s="11" t="s">
        <v>71</v>
      </c>
      <c r="AQ18" s="33" t="s">
        <v>0</v>
      </c>
      <c r="AR18" s="71" t="str">
        <f t="shared" si="15"/>
        <v>水○</v>
      </c>
      <c r="AS18" s="181" t="s">
        <v>279</v>
      </c>
      <c r="AT18" s="11">
        <v>16</v>
      </c>
      <c r="AU18" s="11" t="s">
        <v>67</v>
      </c>
      <c r="AV18" s="175"/>
      <c r="AW18" s="175"/>
      <c r="AX18" s="183" t="s">
        <v>147</v>
      </c>
      <c r="AY18" s="11">
        <v>16</v>
      </c>
      <c r="AZ18" s="11" t="str">
        <f t="shared" si="23"/>
        <v>火</v>
      </c>
      <c r="BA18" s="11" t="s">
        <v>0</v>
      </c>
      <c r="BB18" s="12" t="str">
        <f t="shared" si="16"/>
        <v>火○</v>
      </c>
      <c r="BC18" s="181" t="s">
        <v>287</v>
      </c>
      <c r="BD18" s="11">
        <v>16</v>
      </c>
      <c r="BE18" s="11" t="str">
        <f t="shared" si="28"/>
        <v>火</v>
      </c>
      <c r="BF18" s="11" t="s">
        <v>0</v>
      </c>
      <c r="BG18" s="12" t="str">
        <f t="shared" si="17"/>
        <v>火○</v>
      </c>
      <c r="BH18" s="181" t="s">
        <v>427</v>
      </c>
    </row>
    <row r="19" spans="1:60" ht="22.5" customHeight="1" x14ac:dyDescent="0.15">
      <c r="A19" s="6">
        <v>17</v>
      </c>
      <c r="B19" s="6" t="str">
        <f t="shared" si="27"/>
        <v>金</v>
      </c>
      <c r="C19" s="175"/>
      <c r="D19" s="175"/>
      <c r="E19" s="169" t="s">
        <v>347</v>
      </c>
      <c r="F19" s="27">
        <v>17</v>
      </c>
      <c r="G19" s="27" t="str">
        <f t="shared" si="18"/>
        <v>日</v>
      </c>
      <c r="H19" s="27" t="s">
        <v>0</v>
      </c>
      <c r="I19" s="28" t="str">
        <f t="shared" si="19"/>
        <v>日○</v>
      </c>
      <c r="J19" s="92"/>
      <c r="K19" s="11">
        <v>17</v>
      </c>
      <c r="L19" s="11" t="str">
        <f t="shared" si="8"/>
        <v>水</v>
      </c>
      <c r="M19" s="11" t="s">
        <v>0</v>
      </c>
      <c r="N19" s="12" t="str">
        <f t="shared" si="9"/>
        <v>水○</v>
      </c>
      <c r="O19" s="184" t="s">
        <v>308</v>
      </c>
      <c r="P19" s="11">
        <v>17</v>
      </c>
      <c r="Q19" s="11" t="str">
        <f>IF(Q18="月","火",IF(Q18="火","水",IF(Q18="水","木",IF(Q18="木","金",IF(Q18="金","土",IF(Q18="土","日",IF(Q18="日","月")))))))</f>
        <v>金</v>
      </c>
      <c r="R19" s="11" t="s">
        <v>1</v>
      </c>
      <c r="S19" s="12" t="str">
        <f t="shared" si="10"/>
        <v>金×</v>
      </c>
      <c r="T19" s="40" t="s">
        <v>323</v>
      </c>
      <c r="U19" s="11">
        <v>17</v>
      </c>
      <c r="V19" s="11" t="str">
        <f t="shared" si="21"/>
        <v>月</v>
      </c>
      <c r="W19" s="11" t="s">
        <v>15</v>
      </c>
      <c r="X19" s="12" t="str">
        <f t="shared" si="11"/>
        <v>月〇</v>
      </c>
      <c r="Y19" s="95"/>
      <c r="Z19" s="11">
        <v>17</v>
      </c>
      <c r="AA19" s="11" t="str">
        <f t="shared" si="30"/>
        <v>木</v>
      </c>
      <c r="AB19" s="11" t="s">
        <v>0</v>
      </c>
      <c r="AC19" s="12" t="str">
        <f t="shared" si="12"/>
        <v>木○</v>
      </c>
      <c r="AD19" s="181" t="s">
        <v>258</v>
      </c>
      <c r="AE19" s="11">
        <v>17</v>
      </c>
      <c r="AF19" s="11" t="str">
        <f t="shared" si="13"/>
        <v>土</v>
      </c>
      <c r="AG19" s="185"/>
      <c r="AH19" s="185"/>
      <c r="AI19" s="183" t="s">
        <v>77</v>
      </c>
      <c r="AJ19" s="11">
        <v>17</v>
      </c>
      <c r="AK19" s="11" t="str">
        <f t="shared" si="22"/>
        <v>火</v>
      </c>
      <c r="AL19" s="11" t="s">
        <v>0</v>
      </c>
      <c r="AM19" s="12" t="str">
        <f t="shared" si="14"/>
        <v>火○</v>
      </c>
      <c r="AN19" s="181" t="s">
        <v>394</v>
      </c>
      <c r="AO19" s="6">
        <v>17</v>
      </c>
      <c r="AP19" s="11" t="str">
        <f t="shared" ref="AP19:AP33" si="31">IF(AP18="月","火",IF(AP18="火","水",IF(AP18="水","木",IF(AP18="木","金",IF(AP18="金","土",IF(AP18="土","日",IF(AP18="日","月")))))))</f>
        <v>木</v>
      </c>
      <c r="AQ19" s="33" t="s">
        <v>0</v>
      </c>
      <c r="AR19" s="71" t="str">
        <f t="shared" si="15"/>
        <v>木○</v>
      </c>
      <c r="AS19" s="186" t="s">
        <v>18</v>
      </c>
      <c r="AT19" s="27">
        <v>17</v>
      </c>
      <c r="AU19" s="27" t="str">
        <f t="shared" ref="AU19:AU33" si="32">IF(AU18="月","火",IF(AU18="火","水",IF(AU18="水","木",IF(AU18="木","金",IF(AU18="金","土",IF(AU18="土","日",IF(AU18="日","月")))))))</f>
        <v>日</v>
      </c>
      <c r="AV19" s="27" t="s">
        <v>0</v>
      </c>
      <c r="AW19" s="28" t="str">
        <f t="shared" si="25"/>
        <v>日○</v>
      </c>
      <c r="AX19" s="92"/>
      <c r="AY19" s="6">
        <v>17</v>
      </c>
      <c r="AZ19" s="11" t="str">
        <f t="shared" si="23"/>
        <v>水</v>
      </c>
      <c r="BA19" s="27" t="s">
        <v>0</v>
      </c>
      <c r="BB19" s="28" t="str">
        <f t="shared" si="16"/>
        <v>水○</v>
      </c>
      <c r="BC19" s="181" t="s">
        <v>286</v>
      </c>
      <c r="BD19" s="6">
        <v>17</v>
      </c>
      <c r="BE19" s="11" t="str">
        <f t="shared" si="28"/>
        <v>水</v>
      </c>
      <c r="BF19" s="27" t="s">
        <v>0</v>
      </c>
      <c r="BG19" s="28" t="str">
        <f t="shared" si="17"/>
        <v>水○</v>
      </c>
      <c r="BH19" s="187" t="s">
        <v>291</v>
      </c>
    </row>
    <row r="20" spans="1:60" ht="22.5" customHeight="1" x14ac:dyDescent="0.15">
      <c r="A20" s="27">
        <v>18</v>
      </c>
      <c r="B20" s="27" t="str">
        <f t="shared" si="27"/>
        <v>土</v>
      </c>
      <c r="C20" s="173"/>
      <c r="D20" s="173"/>
      <c r="E20" s="54"/>
      <c r="F20" s="11">
        <v>18</v>
      </c>
      <c r="G20" s="11" t="str">
        <f t="shared" si="18"/>
        <v>月</v>
      </c>
      <c r="H20" s="11" t="s">
        <v>0</v>
      </c>
      <c r="I20" s="12" t="str">
        <f t="shared" si="19"/>
        <v>月○</v>
      </c>
      <c r="J20" s="77"/>
      <c r="K20" s="11">
        <v>18</v>
      </c>
      <c r="L20" s="11" t="str">
        <f t="shared" si="8"/>
        <v>木</v>
      </c>
      <c r="M20" s="11" t="s">
        <v>0</v>
      </c>
      <c r="N20" s="12" t="str">
        <f t="shared" si="9"/>
        <v>木○</v>
      </c>
      <c r="O20" s="214" t="s">
        <v>244</v>
      </c>
      <c r="P20" s="27">
        <v>18</v>
      </c>
      <c r="Q20" s="27" t="str">
        <f t="shared" si="20"/>
        <v>土</v>
      </c>
      <c r="R20" s="173"/>
      <c r="S20" s="173"/>
      <c r="T20" s="124"/>
      <c r="U20" s="11">
        <v>18</v>
      </c>
      <c r="V20" s="11" t="str">
        <f t="shared" si="21"/>
        <v>火</v>
      </c>
      <c r="W20" s="11" t="s">
        <v>15</v>
      </c>
      <c r="X20" s="12" t="str">
        <f t="shared" si="11"/>
        <v>火〇</v>
      </c>
      <c r="Y20" s="97"/>
      <c r="Z20" s="11">
        <v>18</v>
      </c>
      <c r="AA20" s="11" t="str">
        <f t="shared" si="30"/>
        <v>金</v>
      </c>
      <c r="AB20" s="11" t="s">
        <v>1</v>
      </c>
      <c r="AC20" s="12" t="str">
        <f t="shared" si="12"/>
        <v>金×</v>
      </c>
      <c r="AD20" s="188" t="s">
        <v>259</v>
      </c>
      <c r="AE20" s="27">
        <v>18</v>
      </c>
      <c r="AF20" s="27" t="str">
        <f t="shared" si="13"/>
        <v>日</v>
      </c>
      <c r="AG20" s="173"/>
      <c r="AH20" s="173"/>
      <c r="AI20" s="74"/>
      <c r="AJ20" s="11">
        <v>18</v>
      </c>
      <c r="AK20" s="11" t="str">
        <f>IF(AK19="月","火",IF(AK19="火","水",IF(AK19="水","木",IF(AK19="木","金",IF(AK19="金","土",IF(AK19="土","日",IF(AK19="日","月")))))))</f>
        <v>水</v>
      </c>
      <c r="AL20" s="11" t="s">
        <v>0</v>
      </c>
      <c r="AM20" s="12" t="str">
        <f t="shared" si="14"/>
        <v>水○</v>
      </c>
      <c r="AN20" s="189" t="s">
        <v>271</v>
      </c>
      <c r="AO20" s="6">
        <v>18</v>
      </c>
      <c r="AP20" s="6" t="str">
        <f t="shared" si="31"/>
        <v>金</v>
      </c>
      <c r="AQ20" s="175"/>
      <c r="AR20" s="175"/>
      <c r="AS20" s="178" t="s">
        <v>18</v>
      </c>
      <c r="AT20" s="27">
        <v>18</v>
      </c>
      <c r="AU20" s="27" t="str">
        <f t="shared" si="32"/>
        <v>月</v>
      </c>
      <c r="AV20" s="27" t="s">
        <v>0</v>
      </c>
      <c r="AW20" s="28" t="str">
        <f t="shared" si="25"/>
        <v>月○</v>
      </c>
      <c r="AX20" s="190" t="s">
        <v>149</v>
      </c>
      <c r="AY20" s="6">
        <v>18</v>
      </c>
      <c r="AZ20" s="11" t="str">
        <f t="shared" si="23"/>
        <v>木</v>
      </c>
      <c r="BA20" s="27" t="s">
        <v>0</v>
      </c>
      <c r="BB20" s="28" t="str">
        <f t="shared" si="16"/>
        <v>木○</v>
      </c>
      <c r="BC20" s="184" t="s">
        <v>415</v>
      </c>
      <c r="BD20" s="6">
        <v>18</v>
      </c>
      <c r="BE20" s="6" t="str">
        <f t="shared" si="28"/>
        <v>木</v>
      </c>
      <c r="BF20" s="175"/>
      <c r="BG20" s="175"/>
      <c r="BH20" s="178"/>
    </row>
    <row r="21" spans="1:60" ht="22.5" customHeight="1" x14ac:dyDescent="0.15">
      <c r="A21" s="27">
        <v>19</v>
      </c>
      <c r="B21" s="27" t="str">
        <f t="shared" si="27"/>
        <v>日</v>
      </c>
      <c r="C21" s="27" t="s">
        <v>0</v>
      </c>
      <c r="D21" s="28" t="str">
        <f t="shared" si="26"/>
        <v>日○</v>
      </c>
      <c r="E21" s="92"/>
      <c r="F21" s="11">
        <v>19</v>
      </c>
      <c r="G21" s="6" t="str">
        <f t="shared" si="18"/>
        <v>火</v>
      </c>
      <c r="H21" s="11" t="s">
        <v>0</v>
      </c>
      <c r="I21" s="12" t="str">
        <f t="shared" si="19"/>
        <v>火○</v>
      </c>
      <c r="J21" s="40" t="s">
        <v>358</v>
      </c>
      <c r="K21" s="9">
        <v>19</v>
      </c>
      <c r="L21" s="6" t="str">
        <f t="shared" si="8"/>
        <v>金</v>
      </c>
      <c r="M21" s="175"/>
      <c r="N21" s="175"/>
      <c r="O21" s="77" t="s">
        <v>245</v>
      </c>
      <c r="P21" s="33">
        <v>19</v>
      </c>
      <c r="Q21" s="27" t="str">
        <f t="shared" si="20"/>
        <v>日</v>
      </c>
      <c r="R21" s="33" t="s">
        <v>0</v>
      </c>
      <c r="S21" s="71" t="str">
        <f t="shared" si="10"/>
        <v>日○</v>
      </c>
      <c r="T21" s="89"/>
      <c r="U21" s="9">
        <v>19</v>
      </c>
      <c r="V21" s="11" t="str">
        <f t="shared" si="21"/>
        <v>水</v>
      </c>
      <c r="W21" s="33" t="s">
        <v>15</v>
      </c>
      <c r="X21" s="71" t="str">
        <f t="shared" si="11"/>
        <v>水〇</v>
      </c>
      <c r="Y21" s="175"/>
      <c r="Z21" s="33">
        <v>19</v>
      </c>
      <c r="AA21" s="27" t="str">
        <f t="shared" si="30"/>
        <v>土</v>
      </c>
      <c r="AB21" s="173"/>
      <c r="AC21" s="173"/>
      <c r="AD21" s="130" t="s">
        <v>19</v>
      </c>
      <c r="AE21" s="27">
        <v>19</v>
      </c>
      <c r="AF21" s="27" t="str">
        <f t="shared" si="13"/>
        <v>月</v>
      </c>
      <c r="AG21" s="27" t="s">
        <v>0</v>
      </c>
      <c r="AH21" s="28" t="str">
        <f t="shared" si="24"/>
        <v>月○</v>
      </c>
      <c r="AI21" s="170" t="s">
        <v>74</v>
      </c>
      <c r="AJ21" s="9">
        <v>19</v>
      </c>
      <c r="AK21" s="11" t="str">
        <f t="shared" si="22"/>
        <v>木</v>
      </c>
      <c r="AL21" s="27" t="s">
        <v>0</v>
      </c>
      <c r="AM21" s="28" t="str">
        <f t="shared" si="14"/>
        <v>木○</v>
      </c>
      <c r="AN21" s="189" t="s">
        <v>412</v>
      </c>
      <c r="AO21" s="177">
        <v>19</v>
      </c>
      <c r="AP21" s="27" t="str">
        <f t="shared" si="31"/>
        <v>土</v>
      </c>
      <c r="AQ21" s="173"/>
      <c r="AR21" s="173"/>
      <c r="AS21" s="74"/>
      <c r="AT21" s="11">
        <v>19</v>
      </c>
      <c r="AU21" s="11" t="str">
        <f t="shared" si="32"/>
        <v>火</v>
      </c>
      <c r="AV21" s="11" t="s">
        <v>0</v>
      </c>
      <c r="AW21" s="12" t="str">
        <f t="shared" si="25"/>
        <v>火○</v>
      </c>
      <c r="AX21" s="181" t="s">
        <v>438</v>
      </c>
      <c r="AY21" s="6">
        <v>19</v>
      </c>
      <c r="AZ21" s="6" t="str">
        <f t="shared" si="23"/>
        <v>金</v>
      </c>
      <c r="BA21" s="175"/>
      <c r="BB21" s="175"/>
      <c r="BC21" s="47" t="s">
        <v>400</v>
      </c>
      <c r="BD21" s="6">
        <v>19</v>
      </c>
      <c r="BE21" s="6" t="str">
        <f t="shared" si="28"/>
        <v>金</v>
      </c>
      <c r="BF21" s="175"/>
      <c r="BG21" s="175"/>
      <c r="BH21" s="178" t="s">
        <v>292</v>
      </c>
    </row>
    <row r="22" spans="1:60" ht="22.5" customHeight="1" x14ac:dyDescent="0.15">
      <c r="A22" s="11">
        <v>20</v>
      </c>
      <c r="B22" s="11" t="str">
        <f t="shared" si="27"/>
        <v>月</v>
      </c>
      <c r="C22" s="11" t="s">
        <v>0</v>
      </c>
      <c r="D22" s="12" t="str">
        <f t="shared" si="26"/>
        <v>月○</v>
      </c>
      <c r="E22" s="60" t="s">
        <v>204</v>
      </c>
      <c r="F22" s="11">
        <v>20</v>
      </c>
      <c r="G22" s="6" t="str">
        <f t="shared" si="18"/>
        <v>水</v>
      </c>
      <c r="H22" s="11" t="s">
        <v>0</v>
      </c>
      <c r="I22" s="12" t="str">
        <f t="shared" si="19"/>
        <v>水○</v>
      </c>
      <c r="J22" s="77" t="s">
        <v>234</v>
      </c>
      <c r="K22" s="177">
        <v>20</v>
      </c>
      <c r="L22" s="27" t="str">
        <f t="shared" si="8"/>
        <v>土</v>
      </c>
      <c r="M22" s="173"/>
      <c r="N22" s="173"/>
      <c r="O22" s="54"/>
      <c r="P22" s="27">
        <v>20</v>
      </c>
      <c r="Q22" s="27" t="str">
        <f t="shared" si="20"/>
        <v>月</v>
      </c>
      <c r="R22" s="27" t="s">
        <v>0</v>
      </c>
      <c r="S22" s="28" t="str">
        <f t="shared" si="10"/>
        <v>月○</v>
      </c>
      <c r="T22" s="110" t="s">
        <v>72</v>
      </c>
      <c r="U22" s="1">
        <v>20</v>
      </c>
      <c r="V22" s="11" t="str">
        <f t="shared" si="21"/>
        <v>木</v>
      </c>
      <c r="W22" s="33" t="s">
        <v>15</v>
      </c>
      <c r="X22" s="71" t="str">
        <f t="shared" si="11"/>
        <v>木〇</v>
      </c>
      <c r="Y22" s="191"/>
      <c r="Z22" s="177">
        <v>20</v>
      </c>
      <c r="AA22" s="27" t="str">
        <f t="shared" si="30"/>
        <v>日</v>
      </c>
      <c r="AB22" s="173"/>
      <c r="AC22" s="173"/>
      <c r="AD22" s="92"/>
      <c r="AE22" s="11">
        <v>20</v>
      </c>
      <c r="AF22" s="11" t="str">
        <f t="shared" si="13"/>
        <v>火</v>
      </c>
      <c r="AG22" s="11" t="s">
        <v>0</v>
      </c>
      <c r="AH22" s="12" t="str">
        <f t="shared" si="24"/>
        <v>火○</v>
      </c>
      <c r="AI22" s="78" t="s">
        <v>348</v>
      </c>
      <c r="AJ22" s="9">
        <v>20</v>
      </c>
      <c r="AK22" s="9" t="str">
        <f t="shared" si="22"/>
        <v>金</v>
      </c>
      <c r="AL22" s="182"/>
      <c r="AM22" s="182"/>
      <c r="AN22" s="178" t="s">
        <v>272</v>
      </c>
      <c r="AO22" s="27">
        <v>20</v>
      </c>
      <c r="AP22" s="27" t="str">
        <f t="shared" si="31"/>
        <v>日</v>
      </c>
      <c r="AQ22" s="27" t="s">
        <v>0</v>
      </c>
      <c r="AR22" s="28" t="str">
        <f t="shared" si="15"/>
        <v>日○</v>
      </c>
      <c r="AS22" s="92"/>
      <c r="AT22" s="6">
        <v>20</v>
      </c>
      <c r="AU22" s="11" t="str">
        <f t="shared" si="32"/>
        <v>水</v>
      </c>
      <c r="AV22" s="27" t="s">
        <v>0</v>
      </c>
      <c r="AW22" s="28" t="str">
        <f t="shared" si="25"/>
        <v>水○</v>
      </c>
      <c r="AX22" s="181" t="s">
        <v>281</v>
      </c>
      <c r="AY22" s="177">
        <v>20</v>
      </c>
      <c r="AZ22" s="27" t="str">
        <f t="shared" si="23"/>
        <v>土</v>
      </c>
      <c r="BA22" s="173"/>
      <c r="BB22" s="173"/>
      <c r="BC22" s="130"/>
      <c r="BD22" s="177">
        <v>20</v>
      </c>
      <c r="BE22" s="27" t="s">
        <v>11</v>
      </c>
      <c r="BF22" s="173"/>
      <c r="BG22" s="173"/>
      <c r="BH22" s="149"/>
    </row>
    <row r="23" spans="1:60" ht="22.5" customHeight="1" x14ac:dyDescent="0.15">
      <c r="A23" s="11">
        <v>21</v>
      </c>
      <c r="B23" s="6" t="str">
        <f t="shared" si="27"/>
        <v>火</v>
      </c>
      <c r="C23" s="11" t="s">
        <v>0</v>
      </c>
      <c r="D23" s="12" t="str">
        <f t="shared" si="26"/>
        <v>火○</v>
      </c>
      <c r="E23" s="60" t="s">
        <v>331</v>
      </c>
      <c r="F23" s="11">
        <v>21</v>
      </c>
      <c r="G23" s="6" t="str">
        <f t="shared" si="18"/>
        <v>木</v>
      </c>
      <c r="H23" s="11" t="s">
        <v>0</v>
      </c>
      <c r="I23" s="12" t="str">
        <f t="shared" si="19"/>
        <v>木○</v>
      </c>
      <c r="J23" s="184" t="s">
        <v>235</v>
      </c>
      <c r="K23" s="27">
        <v>21</v>
      </c>
      <c r="L23" s="27" t="str">
        <f t="shared" si="8"/>
        <v>日</v>
      </c>
      <c r="M23" s="27" t="s">
        <v>0</v>
      </c>
      <c r="N23" s="28" t="str">
        <f t="shared" si="9"/>
        <v>日○</v>
      </c>
      <c r="O23" s="92"/>
      <c r="P23" s="11">
        <v>21</v>
      </c>
      <c r="Q23" s="11" t="str">
        <f t="shared" si="20"/>
        <v>火</v>
      </c>
      <c r="R23" s="11" t="s">
        <v>15</v>
      </c>
      <c r="S23" s="12" t="str">
        <f>CONCATENATE(Q23,R23)</f>
        <v>火〇</v>
      </c>
      <c r="T23" s="181"/>
      <c r="U23" s="6">
        <v>21</v>
      </c>
      <c r="V23" s="11" t="str">
        <f t="shared" si="21"/>
        <v>金</v>
      </c>
      <c r="W23" s="175"/>
      <c r="X23" s="175"/>
      <c r="Y23" s="88"/>
      <c r="Z23" s="27">
        <v>21</v>
      </c>
      <c r="AA23" s="27" t="str">
        <f t="shared" si="30"/>
        <v>月</v>
      </c>
      <c r="AB23" s="27" t="s">
        <v>0</v>
      </c>
      <c r="AC23" s="28" t="str">
        <f t="shared" si="12"/>
        <v>月○</v>
      </c>
      <c r="AD23" s="74" t="s">
        <v>80</v>
      </c>
      <c r="AE23" s="6">
        <v>21</v>
      </c>
      <c r="AF23" s="11" t="str">
        <f t="shared" si="13"/>
        <v>水</v>
      </c>
      <c r="AG23" s="33" t="s">
        <v>0</v>
      </c>
      <c r="AH23" s="71" t="str">
        <f t="shared" si="24"/>
        <v>水○</v>
      </c>
      <c r="AI23" s="147"/>
      <c r="AJ23" s="177">
        <v>21</v>
      </c>
      <c r="AK23" s="33" t="str">
        <f t="shared" si="22"/>
        <v>土</v>
      </c>
      <c r="AL23" s="173"/>
      <c r="AM23" s="173"/>
      <c r="AN23" s="54"/>
      <c r="AO23" s="11">
        <v>21</v>
      </c>
      <c r="AP23" s="11" t="str">
        <f t="shared" si="31"/>
        <v>月</v>
      </c>
      <c r="AQ23" s="11" t="s">
        <v>0</v>
      </c>
      <c r="AR23" s="12" t="str">
        <f t="shared" si="15"/>
        <v>月○</v>
      </c>
      <c r="AS23" s="77" t="s">
        <v>430</v>
      </c>
      <c r="AT23" s="1">
        <v>21</v>
      </c>
      <c r="AU23" s="11" t="str">
        <f t="shared" si="32"/>
        <v>木</v>
      </c>
      <c r="AV23" s="27" t="s">
        <v>0</v>
      </c>
      <c r="AW23" s="28" t="str">
        <f t="shared" si="25"/>
        <v>木○</v>
      </c>
      <c r="AX23" s="178" t="s">
        <v>414</v>
      </c>
      <c r="AY23" s="27">
        <v>21</v>
      </c>
      <c r="AZ23" s="27" t="str">
        <f t="shared" si="23"/>
        <v>日</v>
      </c>
      <c r="BA23" s="27" t="s">
        <v>0</v>
      </c>
      <c r="BB23" s="28" t="str">
        <f t="shared" si="16"/>
        <v>日○</v>
      </c>
      <c r="BC23" s="92"/>
      <c r="BD23" s="27">
        <v>21</v>
      </c>
      <c r="BE23" s="27" t="str">
        <f t="shared" ref="BE23" si="33">IF(BE22="月","火",IF(BE22="火","水",IF(BE22="水","木",IF(BE22="木","金",IF(BE22="金","土",IF(BE22="土","日",IF(BE22="日","月")))))))</f>
        <v>日</v>
      </c>
      <c r="BF23" s="173"/>
      <c r="BG23" s="173"/>
      <c r="BH23" s="107" t="s">
        <v>97</v>
      </c>
    </row>
    <row r="24" spans="1:60" ht="22.5" customHeight="1" x14ac:dyDescent="0.15">
      <c r="A24" s="11">
        <v>22</v>
      </c>
      <c r="B24" s="6" t="str">
        <f t="shared" si="27"/>
        <v>水</v>
      </c>
      <c r="C24" s="11" t="s">
        <v>0</v>
      </c>
      <c r="D24" s="12" t="str">
        <f t="shared" si="26"/>
        <v>水○</v>
      </c>
      <c r="E24" s="40" t="s">
        <v>226</v>
      </c>
      <c r="F24" s="6">
        <v>22</v>
      </c>
      <c r="G24" s="6" t="str">
        <f t="shared" si="18"/>
        <v>金</v>
      </c>
      <c r="H24" s="175"/>
      <c r="I24" s="175"/>
      <c r="J24" s="178" t="s">
        <v>236</v>
      </c>
      <c r="K24" s="11">
        <v>22</v>
      </c>
      <c r="L24" s="11" t="str">
        <f t="shared" si="8"/>
        <v>月</v>
      </c>
      <c r="M24" s="11" t="s">
        <v>0</v>
      </c>
      <c r="N24" s="12" t="str">
        <f t="shared" si="9"/>
        <v>月○</v>
      </c>
      <c r="O24" s="40"/>
      <c r="P24" s="193">
        <v>22</v>
      </c>
      <c r="Q24" s="11" t="str">
        <f t="shared" si="20"/>
        <v>水</v>
      </c>
      <c r="R24" s="185"/>
      <c r="S24" s="185"/>
      <c r="T24" s="181" t="s">
        <v>46</v>
      </c>
      <c r="U24" s="177">
        <v>22</v>
      </c>
      <c r="V24" s="27" t="str">
        <f t="shared" si="21"/>
        <v>土</v>
      </c>
      <c r="W24" s="173"/>
      <c r="X24" s="173"/>
      <c r="Y24" s="195"/>
      <c r="Z24" s="27">
        <v>22</v>
      </c>
      <c r="AA24" s="27" t="str">
        <f t="shared" si="30"/>
        <v>火</v>
      </c>
      <c r="AB24" s="27" t="s">
        <v>0</v>
      </c>
      <c r="AC24" s="28" t="str">
        <f t="shared" si="12"/>
        <v>火○</v>
      </c>
      <c r="AD24" s="118" t="s">
        <v>81</v>
      </c>
      <c r="AE24" s="1">
        <v>22</v>
      </c>
      <c r="AF24" s="11" t="str">
        <f t="shared" si="13"/>
        <v>木</v>
      </c>
      <c r="AG24" s="33" t="s">
        <v>0</v>
      </c>
      <c r="AH24" s="71" t="str">
        <f t="shared" si="24"/>
        <v>木○</v>
      </c>
      <c r="AI24" s="184" t="s">
        <v>411</v>
      </c>
      <c r="AJ24" s="27">
        <v>22</v>
      </c>
      <c r="AK24" s="33" t="str">
        <f t="shared" si="22"/>
        <v>日</v>
      </c>
      <c r="AL24" s="27" t="s">
        <v>0</v>
      </c>
      <c r="AM24" s="28" t="str">
        <f t="shared" si="14"/>
        <v>日○</v>
      </c>
      <c r="AN24" s="92"/>
      <c r="AO24" s="11">
        <v>22</v>
      </c>
      <c r="AP24" s="6" t="str">
        <f t="shared" si="31"/>
        <v>火</v>
      </c>
      <c r="AQ24" s="11" t="s">
        <v>0</v>
      </c>
      <c r="AR24" s="12" t="str">
        <f t="shared" si="15"/>
        <v>火○</v>
      </c>
      <c r="AS24" s="178" t="s">
        <v>349</v>
      </c>
      <c r="AT24" s="6">
        <v>22</v>
      </c>
      <c r="AU24" s="11" t="str">
        <f t="shared" si="32"/>
        <v>金</v>
      </c>
      <c r="AV24" s="175"/>
      <c r="AW24" s="175"/>
      <c r="AX24" s="49" t="s">
        <v>311</v>
      </c>
      <c r="AY24" s="11">
        <v>22</v>
      </c>
      <c r="AZ24" s="11" t="str">
        <f t="shared" si="23"/>
        <v>月</v>
      </c>
      <c r="BA24" s="27" t="s">
        <v>0</v>
      </c>
      <c r="BB24" s="28" t="str">
        <f t="shared" si="16"/>
        <v>月○</v>
      </c>
      <c r="BC24" s="60"/>
      <c r="BD24" s="27">
        <v>22</v>
      </c>
      <c r="BE24" s="27" t="str">
        <f t="shared" si="28"/>
        <v>月</v>
      </c>
      <c r="BF24" s="27" t="s">
        <v>0</v>
      </c>
      <c r="BG24" s="28" t="str">
        <f t="shared" si="17"/>
        <v>月○</v>
      </c>
      <c r="BH24" s="74" t="s">
        <v>98</v>
      </c>
    </row>
    <row r="25" spans="1:60" ht="22.5" customHeight="1" x14ac:dyDescent="0.15">
      <c r="A25" s="11">
        <v>23</v>
      </c>
      <c r="B25" s="11" t="str">
        <f t="shared" si="27"/>
        <v>木</v>
      </c>
      <c r="C25" s="11" t="s">
        <v>0</v>
      </c>
      <c r="D25" s="12" t="str">
        <f t="shared" si="26"/>
        <v>木○</v>
      </c>
      <c r="E25" s="49" t="s">
        <v>227</v>
      </c>
      <c r="F25" s="120">
        <v>23</v>
      </c>
      <c r="G25" s="27" t="str">
        <f t="shared" si="18"/>
        <v>土</v>
      </c>
      <c r="H25" s="173"/>
      <c r="I25" s="173"/>
      <c r="J25" s="196"/>
      <c r="K25" s="11">
        <v>23</v>
      </c>
      <c r="L25" s="6" t="str">
        <f t="shared" si="8"/>
        <v>火</v>
      </c>
      <c r="M25" s="11" t="s">
        <v>0</v>
      </c>
      <c r="N25" s="12" t="str">
        <f t="shared" si="9"/>
        <v>火○</v>
      </c>
      <c r="O25" s="40" t="s">
        <v>391</v>
      </c>
      <c r="P25" s="11">
        <v>23</v>
      </c>
      <c r="Q25" s="11" t="str">
        <f t="shared" si="20"/>
        <v>木</v>
      </c>
      <c r="R25" s="11" t="s">
        <v>1</v>
      </c>
      <c r="S25" s="12" t="str">
        <f t="shared" si="10"/>
        <v>木×</v>
      </c>
      <c r="T25" s="194" t="s">
        <v>31</v>
      </c>
      <c r="U25" s="27">
        <v>23</v>
      </c>
      <c r="V25" s="27" t="str">
        <f t="shared" si="21"/>
        <v>日</v>
      </c>
      <c r="W25" s="27" t="s">
        <v>15</v>
      </c>
      <c r="X25" s="28" t="str">
        <f t="shared" si="11"/>
        <v>日〇</v>
      </c>
      <c r="Y25" s="98" t="s">
        <v>19</v>
      </c>
      <c r="Z25" s="27">
        <v>23</v>
      </c>
      <c r="AA25" s="27" t="str">
        <f t="shared" si="30"/>
        <v>水</v>
      </c>
      <c r="AB25" s="27" t="s">
        <v>1</v>
      </c>
      <c r="AC25" s="28" t="str">
        <f t="shared" si="12"/>
        <v>水×</v>
      </c>
      <c r="AD25" s="62" t="s">
        <v>43</v>
      </c>
      <c r="AE25" s="6">
        <v>23</v>
      </c>
      <c r="AF25" s="11" t="str">
        <f t="shared" si="13"/>
        <v>金</v>
      </c>
      <c r="AG25" s="175"/>
      <c r="AH25" s="175"/>
      <c r="AI25" s="178" t="s">
        <v>264</v>
      </c>
      <c r="AJ25" s="27">
        <v>23</v>
      </c>
      <c r="AK25" s="33" t="str">
        <f t="shared" si="22"/>
        <v>月</v>
      </c>
      <c r="AL25" s="27" t="s">
        <v>1</v>
      </c>
      <c r="AM25" s="28" t="str">
        <f t="shared" si="14"/>
        <v>月×</v>
      </c>
      <c r="AN25" s="62" t="s">
        <v>39</v>
      </c>
      <c r="AO25" s="6">
        <v>23</v>
      </c>
      <c r="AP25" s="6" t="str">
        <f t="shared" si="31"/>
        <v>水</v>
      </c>
      <c r="AQ25" s="27" t="s">
        <v>0</v>
      </c>
      <c r="AR25" s="28" t="str">
        <f t="shared" si="15"/>
        <v>水○</v>
      </c>
      <c r="AS25" s="178" t="s">
        <v>62</v>
      </c>
      <c r="AT25" s="177">
        <v>23</v>
      </c>
      <c r="AU25" s="27" t="str">
        <f t="shared" si="32"/>
        <v>土</v>
      </c>
      <c r="AV25" s="173"/>
      <c r="AW25" s="173"/>
      <c r="AX25" s="197"/>
      <c r="AY25" s="6">
        <v>23</v>
      </c>
      <c r="AZ25" s="6" t="str">
        <f t="shared" si="23"/>
        <v>火</v>
      </c>
      <c r="BA25" s="6" t="s">
        <v>1</v>
      </c>
      <c r="BB25" s="7" t="str">
        <f t="shared" si="16"/>
        <v>火×</v>
      </c>
      <c r="BC25" s="63" t="s">
        <v>42</v>
      </c>
      <c r="BD25" s="11">
        <v>23</v>
      </c>
      <c r="BE25" s="11" t="str">
        <f t="shared" si="28"/>
        <v>火</v>
      </c>
      <c r="BF25" s="11" t="s">
        <v>0</v>
      </c>
      <c r="BG25" s="12" t="str">
        <f t="shared" si="17"/>
        <v>火○</v>
      </c>
      <c r="BH25" s="178" t="s">
        <v>293</v>
      </c>
    </row>
    <row r="26" spans="1:60" ht="22.5" customHeight="1" x14ac:dyDescent="0.15">
      <c r="A26" s="6">
        <v>24</v>
      </c>
      <c r="B26" s="6" t="str">
        <f t="shared" si="27"/>
        <v>金</v>
      </c>
      <c r="C26" s="175"/>
      <c r="D26" s="175"/>
      <c r="E26" s="77" t="s">
        <v>418</v>
      </c>
      <c r="F26" s="27">
        <v>24</v>
      </c>
      <c r="G26" s="27" t="str">
        <f t="shared" si="18"/>
        <v>日</v>
      </c>
      <c r="H26" s="27" t="s">
        <v>0</v>
      </c>
      <c r="I26" s="28" t="str">
        <f t="shared" si="19"/>
        <v>日○</v>
      </c>
      <c r="J26" s="92"/>
      <c r="K26" s="11">
        <v>24</v>
      </c>
      <c r="L26" s="11" t="str">
        <f t="shared" si="8"/>
        <v>水</v>
      </c>
      <c r="M26" s="11" t="s">
        <v>0</v>
      </c>
      <c r="N26" s="12" t="str">
        <f t="shared" si="9"/>
        <v>水○</v>
      </c>
      <c r="O26" s="178"/>
      <c r="P26" s="6">
        <v>24</v>
      </c>
      <c r="Q26" s="6" t="str">
        <f t="shared" si="20"/>
        <v>金</v>
      </c>
      <c r="R26" s="175"/>
      <c r="S26" s="175"/>
      <c r="T26" s="194" t="s">
        <v>32</v>
      </c>
      <c r="U26" s="11">
        <v>24</v>
      </c>
      <c r="V26" s="11" t="str">
        <f t="shared" si="21"/>
        <v>月</v>
      </c>
      <c r="W26" s="11" t="s">
        <v>15</v>
      </c>
      <c r="X26" s="12" t="str">
        <f t="shared" si="11"/>
        <v>月〇</v>
      </c>
      <c r="Y26" s="128"/>
      <c r="Z26" s="6">
        <v>24</v>
      </c>
      <c r="AA26" s="11" t="str">
        <f t="shared" si="30"/>
        <v>木</v>
      </c>
      <c r="AB26" s="27" t="s">
        <v>0</v>
      </c>
      <c r="AC26" s="28" t="str">
        <f t="shared" si="12"/>
        <v>木○</v>
      </c>
      <c r="AD26" s="178" t="s">
        <v>187</v>
      </c>
      <c r="AE26" s="177">
        <v>24</v>
      </c>
      <c r="AF26" s="27" t="str">
        <f t="shared" si="13"/>
        <v>土</v>
      </c>
      <c r="AG26" s="173"/>
      <c r="AH26" s="173"/>
      <c r="AI26" s="74" t="s">
        <v>19</v>
      </c>
      <c r="AJ26" s="11">
        <v>24</v>
      </c>
      <c r="AK26" s="9" t="str">
        <f t="shared" si="22"/>
        <v>火</v>
      </c>
      <c r="AL26" s="11" t="s">
        <v>0</v>
      </c>
      <c r="AM26" s="12" t="str">
        <f t="shared" si="14"/>
        <v>火○</v>
      </c>
      <c r="AN26" s="40" t="s">
        <v>428</v>
      </c>
      <c r="AO26" s="6">
        <v>24</v>
      </c>
      <c r="AP26" s="6" t="str">
        <f t="shared" si="31"/>
        <v>木</v>
      </c>
      <c r="AQ26" s="27" t="s">
        <v>0</v>
      </c>
      <c r="AR26" s="28" t="str">
        <f t="shared" si="15"/>
        <v>木○</v>
      </c>
      <c r="AS26" s="178" t="s">
        <v>63</v>
      </c>
      <c r="AT26" s="27">
        <v>24</v>
      </c>
      <c r="AU26" s="27" t="str">
        <f t="shared" si="32"/>
        <v>日</v>
      </c>
      <c r="AV26" s="27" t="s">
        <v>0</v>
      </c>
      <c r="AW26" s="28" t="str">
        <f t="shared" si="25"/>
        <v>日○</v>
      </c>
      <c r="AX26" s="92"/>
      <c r="AY26" s="11">
        <v>24</v>
      </c>
      <c r="AZ26" s="11" t="str">
        <f t="shared" si="23"/>
        <v>水</v>
      </c>
      <c r="BA26" s="11" t="s">
        <v>0</v>
      </c>
      <c r="BB26" s="12" t="str">
        <f t="shared" si="16"/>
        <v>水○</v>
      </c>
      <c r="BC26" s="178" t="s">
        <v>350</v>
      </c>
      <c r="BD26" s="6">
        <v>24</v>
      </c>
      <c r="BE26" s="11" t="str">
        <f t="shared" si="28"/>
        <v>水</v>
      </c>
      <c r="BF26" s="27" t="s">
        <v>0</v>
      </c>
      <c r="BG26" s="28" t="str">
        <f t="shared" si="17"/>
        <v>水○</v>
      </c>
      <c r="BH26" s="178" t="s">
        <v>53</v>
      </c>
    </row>
    <row r="27" spans="1:60" ht="22.5" customHeight="1" x14ac:dyDescent="0.15">
      <c r="A27" s="27">
        <v>25</v>
      </c>
      <c r="B27" s="27" t="str">
        <f t="shared" si="27"/>
        <v>土</v>
      </c>
      <c r="C27" s="173"/>
      <c r="D27" s="173"/>
      <c r="E27" s="54"/>
      <c r="F27" s="159">
        <v>25</v>
      </c>
      <c r="G27" s="159" t="str">
        <f t="shared" si="18"/>
        <v>月</v>
      </c>
      <c r="H27" s="159" t="s">
        <v>0</v>
      </c>
      <c r="I27" s="160" t="str">
        <f t="shared" si="19"/>
        <v>月○</v>
      </c>
      <c r="J27" s="163"/>
      <c r="K27" s="11">
        <v>25</v>
      </c>
      <c r="L27" s="11" t="str">
        <f t="shared" si="8"/>
        <v>木</v>
      </c>
      <c r="M27" s="11" t="s">
        <v>0</v>
      </c>
      <c r="N27" s="12" t="str">
        <f t="shared" si="9"/>
        <v>木○</v>
      </c>
      <c r="O27" s="178" t="s">
        <v>246</v>
      </c>
      <c r="P27" s="177">
        <v>25</v>
      </c>
      <c r="Q27" s="27" t="str">
        <f t="shared" si="20"/>
        <v>土</v>
      </c>
      <c r="R27" s="173"/>
      <c r="S27" s="173"/>
      <c r="T27" s="199"/>
      <c r="U27" s="9">
        <v>25</v>
      </c>
      <c r="V27" s="11" t="str">
        <f t="shared" si="21"/>
        <v>火</v>
      </c>
      <c r="W27" s="9" t="s">
        <v>15</v>
      </c>
      <c r="X27" s="10" t="str">
        <f t="shared" si="11"/>
        <v>火〇</v>
      </c>
      <c r="Y27" s="113"/>
      <c r="Z27" s="6">
        <v>25</v>
      </c>
      <c r="AA27" s="6" t="str">
        <f t="shared" si="30"/>
        <v>金</v>
      </c>
      <c r="AB27" s="175"/>
      <c r="AC27" s="175"/>
      <c r="AD27" s="198" t="s">
        <v>260</v>
      </c>
      <c r="AE27" s="27">
        <v>25</v>
      </c>
      <c r="AF27" s="27" t="str">
        <f t="shared" si="13"/>
        <v>日</v>
      </c>
      <c r="AG27" s="27" t="s">
        <v>0</v>
      </c>
      <c r="AH27" s="28" t="str">
        <f t="shared" si="24"/>
        <v>日○</v>
      </c>
      <c r="AI27" s="92"/>
      <c r="AJ27" s="6">
        <v>25</v>
      </c>
      <c r="AK27" s="9" t="str">
        <f t="shared" si="22"/>
        <v>水</v>
      </c>
      <c r="AL27" s="27" t="s">
        <v>0</v>
      </c>
      <c r="AM27" s="28" t="str">
        <f t="shared" si="14"/>
        <v>水○</v>
      </c>
      <c r="AN27" s="178"/>
      <c r="AO27" s="27">
        <v>25</v>
      </c>
      <c r="AP27" s="27" t="str">
        <f t="shared" si="31"/>
        <v>金</v>
      </c>
      <c r="AQ27" s="173"/>
      <c r="AR27" s="173"/>
      <c r="AS27" s="200" t="s">
        <v>48</v>
      </c>
      <c r="AT27" s="11">
        <v>25</v>
      </c>
      <c r="AU27" s="11" t="str">
        <f t="shared" si="32"/>
        <v>月</v>
      </c>
      <c r="AV27" s="11" t="s">
        <v>0</v>
      </c>
      <c r="AW27" s="12" t="str">
        <f t="shared" si="25"/>
        <v>月○</v>
      </c>
      <c r="AX27" s="88"/>
      <c r="AY27" s="6">
        <v>25</v>
      </c>
      <c r="AZ27" s="11" t="str">
        <f t="shared" si="23"/>
        <v>木</v>
      </c>
      <c r="BA27" s="27" t="s">
        <v>0</v>
      </c>
      <c r="BB27" s="28" t="str">
        <f t="shared" si="16"/>
        <v>木○</v>
      </c>
      <c r="BC27" s="47" t="s">
        <v>429</v>
      </c>
      <c r="BD27" s="6">
        <v>25</v>
      </c>
      <c r="BE27" s="11" t="str">
        <f t="shared" si="28"/>
        <v>木</v>
      </c>
      <c r="BF27" s="175"/>
      <c r="BG27" s="175"/>
      <c r="BH27" s="215" t="s">
        <v>294</v>
      </c>
    </row>
    <row r="28" spans="1:60" ht="22.5" customHeight="1" x14ac:dyDescent="0.15">
      <c r="A28" s="27">
        <v>26</v>
      </c>
      <c r="B28" s="27" t="str">
        <f t="shared" si="27"/>
        <v>日</v>
      </c>
      <c r="C28" s="27" t="s">
        <v>0</v>
      </c>
      <c r="D28" s="28" t="str">
        <f t="shared" si="26"/>
        <v>日○</v>
      </c>
      <c r="E28" s="92"/>
      <c r="F28" s="11">
        <v>26</v>
      </c>
      <c r="G28" s="6" t="str">
        <f t="shared" si="18"/>
        <v>火</v>
      </c>
      <c r="H28" s="27" t="s">
        <v>0</v>
      </c>
      <c r="I28" s="28" t="str">
        <f t="shared" si="19"/>
        <v>火○</v>
      </c>
      <c r="J28" s="40" t="s">
        <v>390</v>
      </c>
      <c r="K28" s="6">
        <v>26</v>
      </c>
      <c r="L28" s="6" t="str">
        <f t="shared" si="8"/>
        <v>金</v>
      </c>
      <c r="M28" s="175"/>
      <c r="N28" s="175"/>
      <c r="O28" s="77" t="s">
        <v>247</v>
      </c>
      <c r="P28" s="27">
        <v>26</v>
      </c>
      <c r="Q28" s="27" t="str">
        <f t="shared" si="20"/>
        <v>日</v>
      </c>
      <c r="R28" s="27" t="s">
        <v>15</v>
      </c>
      <c r="S28" s="28" t="str">
        <f t="shared" si="10"/>
        <v>日〇</v>
      </c>
      <c r="T28" s="36"/>
      <c r="U28" s="6">
        <v>26</v>
      </c>
      <c r="V28" s="11" t="str">
        <f t="shared" si="21"/>
        <v>水</v>
      </c>
      <c r="W28" s="33" t="s">
        <v>15</v>
      </c>
      <c r="X28" s="71" t="str">
        <f t="shared" si="11"/>
        <v>水〇</v>
      </c>
      <c r="Y28" s="140" t="s">
        <v>252</v>
      </c>
      <c r="Z28" s="177">
        <v>26</v>
      </c>
      <c r="AA28" s="27" t="str">
        <f t="shared" si="30"/>
        <v>土</v>
      </c>
      <c r="AB28" s="173"/>
      <c r="AC28" s="173"/>
      <c r="AD28" s="54"/>
      <c r="AE28" s="11">
        <v>26</v>
      </c>
      <c r="AF28" s="11" t="str">
        <f t="shared" si="13"/>
        <v>月</v>
      </c>
      <c r="AG28" s="11" t="s">
        <v>0</v>
      </c>
      <c r="AH28" s="12" t="str">
        <f t="shared" si="24"/>
        <v>月○</v>
      </c>
      <c r="AI28" s="131"/>
      <c r="AJ28" s="1">
        <v>26</v>
      </c>
      <c r="AK28" s="9" t="str">
        <f t="shared" si="22"/>
        <v>木</v>
      </c>
      <c r="AL28" s="27" t="s">
        <v>0</v>
      </c>
      <c r="AM28" s="28" t="str">
        <f t="shared" si="14"/>
        <v>木○</v>
      </c>
      <c r="AN28" s="178" t="s">
        <v>273</v>
      </c>
      <c r="AO28" s="177">
        <v>26</v>
      </c>
      <c r="AP28" s="27" t="str">
        <f t="shared" si="31"/>
        <v>土</v>
      </c>
      <c r="AQ28" s="173"/>
      <c r="AR28" s="173"/>
      <c r="AS28" s="201"/>
      <c r="AT28" s="11">
        <v>26</v>
      </c>
      <c r="AU28" s="11" t="str">
        <f t="shared" si="32"/>
        <v>火</v>
      </c>
      <c r="AV28" s="11" t="s">
        <v>0</v>
      </c>
      <c r="AW28" s="12" t="str">
        <f t="shared" si="25"/>
        <v>火○</v>
      </c>
      <c r="AX28" s="178" t="s">
        <v>426</v>
      </c>
      <c r="AY28" s="6">
        <v>26</v>
      </c>
      <c r="AZ28" s="11" t="str">
        <f t="shared" si="23"/>
        <v>金</v>
      </c>
      <c r="BA28" s="175"/>
      <c r="BB28" s="175"/>
      <c r="BC28" s="47" t="s">
        <v>351</v>
      </c>
      <c r="BD28" s="6">
        <v>26</v>
      </c>
      <c r="BE28" s="11" t="str">
        <f t="shared" si="28"/>
        <v>金</v>
      </c>
      <c r="BF28" s="175"/>
      <c r="BG28" s="175"/>
      <c r="BH28" s="202" t="s">
        <v>295</v>
      </c>
    </row>
    <row r="29" spans="1:60" ht="22.5" customHeight="1" x14ac:dyDescent="0.15">
      <c r="A29" s="11">
        <v>27</v>
      </c>
      <c r="B29" s="11" t="str">
        <f t="shared" si="27"/>
        <v>月</v>
      </c>
      <c r="C29" s="11" t="s">
        <v>0</v>
      </c>
      <c r="D29" s="12" t="str">
        <f t="shared" si="26"/>
        <v>月○</v>
      </c>
      <c r="E29" s="60" t="s">
        <v>419</v>
      </c>
      <c r="F29" s="11">
        <v>27</v>
      </c>
      <c r="G29" s="6" t="str">
        <f t="shared" si="18"/>
        <v>水</v>
      </c>
      <c r="H29" s="11" t="s">
        <v>0</v>
      </c>
      <c r="I29" s="12" t="str">
        <f t="shared" si="19"/>
        <v>水○</v>
      </c>
      <c r="J29" s="184" t="s">
        <v>237</v>
      </c>
      <c r="K29" s="27">
        <v>27</v>
      </c>
      <c r="L29" s="27" t="str">
        <f t="shared" si="8"/>
        <v>土</v>
      </c>
      <c r="M29" s="173"/>
      <c r="N29" s="173"/>
      <c r="O29" s="74"/>
      <c r="P29" s="11">
        <v>27</v>
      </c>
      <c r="Q29" s="6" t="str">
        <f t="shared" si="20"/>
        <v>月</v>
      </c>
      <c r="R29" s="27" t="s">
        <v>15</v>
      </c>
      <c r="S29" s="28" t="str">
        <f t="shared" si="10"/>
        <v>月〇</v>
      </c>
      <c r="T29" s="79" t="s">
        <v>33</v>
      </c>
      <c r="U29" s="1">
        <v>27</v>
      </c>
      <c r="V29" s="11" t="str">
        <f t="shared" si="21"/>
        <v>木</v>
      </c>
      <c r="W29" s="33" t="s">
        <v>15</v>
      </c>
      <c r="X29" s="71" t="str">
        <f t="shared" si="11"/>
        <v>木〇</v>
      </c>
      <c r="Y29" s="78" t="s">
        <v>252</v>
      </c>
      <c r="Z29" s="27">
        <v>27</v>
      </c>
      <c r="AA29" s="27" t="str">
        <f t="shared" si="30"/>
        <v>日</v>
      </c>
      <c r="AB29" s="27" t="s">
        <v>0</v>
      </c>
      <c r="AC29" s="28" t="str">
        <f t="shared" si="12"/>
        <v>日○</v>
      </c>
      <c r="AD29" s="92"/>
      <c r="AE29" s="11">
        <v>27</v>
      </c>
      <c r="AF29" s="11" t="str">
        <f t="shared" si="13"/>
        <v>火</v>
      </c>
      <c r="AG29" s="11" t="s">
        <v>0</v>
      </c>
      <c r="AH29" s="12" t="str">
        <f t="shared" si="24"/>
        <v>火○</v>
      </c>
      <c r="AI29" s="78" t="s">
        <v>421</v>
      </c>
      <c r="AJ29" s="6">
        <v>27</v>
      </c>
      <c r="AK29" s="9" t="str">
        <f t="shared" si="22"/>
        <v>金</v>
      </c>
      <c r="AL29" s="175"/>
      <c r="AM29" s="175"/>
      <c r="AN29" s="180" t="s">
        <v>352</v>
      </c>
      <c r="AO29" s="27">
        <v>27</v>
      </c>
      <c r="AP29" s="27" t="str">
        <f t="shared" si="31"/>
        <v>日</v>
      </c>
      <c r="AQ29" s="27" t="s">
        <v>15</v>
      </c>
      <c r="AR29" s="28" t="str">
        <f t="shared" si="15"/>
        <v>日〇</v>
      </c>
      <c r="AS29" s="36"/>
      <c r="AT29" s="6">
        <v>27</v>
      </c>
      <c r="AU29" s="11" t="str">
        <f t="shared" si="32"/>
        <v>水</v>
      </c>
      <c r="AV29" s="27" t="s">
        <v>0</v>
      </c>
      <c r="AW29" s="28" t="str">
        <f t="shared" si="25"/>
        <v>水○</v>
      </c>
      <c r="AX29" s="178"/>
      <c r="AY29" s="177">
        <v>27</v>
      </c>
      <c r="AZ29" s="27" t="str">
        <f t="shared" si="23"/>
        <v>土</v>
      </c>
      <c r="BA29" s="173"/>
      <c r="BB29" s="173"/>
      <c r="BC29" s="54"/>
      <c r="BD29" s="193">
        <v>27</v>
      </c>
      <c r="BE29" s="11" t="str">
        <f t="shared" si="28"/>
        <v>土</v>
      </c>
      <c r="BF29" s="175"/>
      <c r="BG29" s="175"/>
      <c r="BH29" s="203" t="s">
        <v>85</v>
      </c>
    </row>
    <row r="30" spans="1:60" ht="22.5" customHeight="1" x14ac:dyDescent="0.15">
      <c r="A30" s="11">
        <v>28</v>
      </c>
      <c r="B30" s="6" t="str">
        <f t="shared" si="27"/>
        <v>火</v>
      </c>
      <c r="C30" s="11" t="s">
        <v>0</v>
      </c>
      <c r="D30" s="12" t="str">
        <f t="shared" si="26"/>
        <v>火○</v>
      </c>
      <c r="E30" s="180" t="s">
        <v>353</v>
      </c>
      <c r="F30" s="11">
        <v>28</v>
      </c>
      <c r="G30" s="6" t="str">
        <f t="shared" si="18"/>
        <v>木</v>
      </c>
      <c r="H30" s="11" t="s">
        <v>0</v>
      </c>
      <c r="I30" s="12" t="str">
        <f t="shared" si="19"/>
        <v>木○</v>
      </c>
      <c r="J30" s="178" t="s">
        <v>316</v>
      </c>
      <c r="K30" s="27">
        <v>28</v>
      </c>
      <c r="L30" s="27" t="str">
        <f t="shared" si="8"/>
        <v>日</v>
      </c>
      <c r="M30" s="27" t="s">
        <v>0</v>
      </c>
      <c r="N30" s="28" t="str">
        <f t="shared" si="9"/>
        <v>日○</v>
      </c>
      <c r="O30" s="92"/>
      <c r="P30" s="11">
        <v>28</v>
      </c>
      <c r="Q30" s="6" t="str">
        <f t="shared" si="20"/>
        <v>火</v>
      </c>
      <c r="R30" s="11" t="s">
        <v>15</v>
      </c>
      <c r="S30" s="12" t="str">
        <f t="shared" si="10"/>
        <v>火〇</v>
      </c>
      <c r="T30" s="78" t="s">
        <v>47</v>
      </c>
      <c r="U30" s="6">
        <v>28</v>
      </c>
      <c r="V30" s="6" t="str">
        <f t="shared" si="21"/>
        <v>金</v>
      </c>
      <c r="W30" s="175"/>
      <c r="X30" s="175"/>
      <c r="Y30" s="187" t="s">
        <v>253</v>
      </c>
      <c r="Z30" s="11">
        <v>28</v>
      </c>
      <c r="AA30" s="11" t="str">
        <f t="shared" si="30"/>
        <v>月</v>
      </c>
      <c r="AB30" s="11" t="s">
        <v>0</v>
      </c>
      <c r="AC30" s="12" t="str">
        <f t="shared" si="12"/>
        <v>月○</v>
      </c>
      <c r="AD30" s="40"/>
      <c r="AE30" s="6">
        <v>28</v>
      </c>
      <c r="AF30" s="11" t="str">
        <f t="shared" si="13"/>
        <v>水</v>
      </c>
      <c r="AG30" s="27" t="s">
        <v>0</v>
      </c>
      <c r="AH30" s="28" t="str">
        <f t="shared" si="24"/>
        <v>水○</v>
      </c>
      <c r="AI30" s="78" t="s">
        <v>309</v>
      </c>
      <c r="AJ30" s="177">
        <v>28</v>
      </c>
      <c r="AK30" s="33" t="str">
        <f t="shared" si="22"/>
        <v>土</v>
      </c>
      <c r="AL30" s="173"/>
      <c r="AM30" s="173"/>
      <c r="AN30" s="132" t="s">
        <v>19</v>
      </c>
      <c r="AO30" s="27">
        <v>28</v>
      </c>
      <c r="AP30" s="27" t="str">
        <f t="shared" si="31"/>
        <v>月</v>
      </c>
      <c r="AQ30" s="27" t="s">
        <v>15</v>
      </c>
      <c r="AR30" s="28" t="str">
        <f t="shared" si="15"/>
        <v>月〇</v>
      </c>
      <c r="AS30" s="73"/>
      <c r="AT30" s="1">
        <v>28</v>
      </c>
      <c r="AU30" s="11" t="str">
        <f t="shared" si="32"/>
        <v>木</v>
      </c>
      <c r="AV30" s="27" t="s">
        <v>0</v>
      </c>
      <c r="AW30" s="28" t="str">
        <f t="shared" si="25"/>
        <v>木○</v>
      </c>
      <c r="AX30" s="47" t="s">
        <v>314</v>
      </c>
      <c r="AY30" s="27">
        <v>28</v>
      </c>
      <c r="AZ30" s="27" t="str">
        <f t="shared" si="23"/>
        <v>日</v>
      </c>
      <c r="BA30" s="27" t="s">
        <v>0</v>
      </c>
      <c r="BB30" s="28" t="str">
        <f t="shared" si="16"/>
        <v>日○</v>
      </c>
      <c r="BC30" s="92"/>
      <c r="BD30" s="27">
        <v>28</v>
      </c>
      <c r="BE30" s="27" t="str">
        <f>IF(BE29="月","火",IF(BE29="火","水",IF(BE29="水","木",IF(BE29="木","金",IF(BE29="金","土",IF(BE29="土","日",IF(BE29="日","月")))))))</f>
        <v>日</v>
      </c>
      <c r="BF30" s="27" t="s">
        <v>15</v>
      </c>
      <c r="BG30" s="28" t="str">
        <f t="shared" si="17"/>
        <v>日〇</v>
      </c>
      <c r="BH30" s="54"/>
    </row>
    <row r="31" spans="1:60" ht="22.5" customHeight="1" x14ac:dyDescent="0.15">
      <c r="A31" s="6">
        <v>29</v>
      </c>
      <c r="B31" s="6" t="str">
        <f t="shared" si="27"/>
        <v>水</v>
      </c>
      <c r="C31" s="6" t="s">
        <v>1</v>
      </c>
      <c r="D31" s="7" t="str">
        <f t="shared" si="26"/>
        <v>水×</v>
      </c>
      <c r="E31" s="70" t="s">
        <v>44</v>
      </c>
      <c r="F31" s="6">
        <v>29</v>
      </c>
      <c r="G31" s="6" t="str">
        <f t="shared" si="18"/>
        <v>金</v>
      </c>
      <c r="H31" s="175"/>
      <c r="I31" s="175"/>
      <c r="J31" s="198" t="s">
        <v>318</v>
      </c>
      <c r="K31" s="11">
        <v>29</v>
      </c>
      <c r="L31" s="11" t="str">
        <f t="shared" si="8"/>
        <v>月</v>
      </c>
      <c r="M31" s="11" t="s">
        <v>0</v>
      </c>
      <c r="N31" s="12" t="str">
        <f t="shared" si="9"/>
        <v>月○</v>
      </c>
      <c r="O31" s="40"/>
      <c r="P31" s="11">
        <v>29</v>
      </c>
      <c r="Q31" s="11" t="str">
        <f t="shared" si="20"/>
        <v>水</v>
      </c>
      <c r="R31" s="11" t="s">
        <v>15</v>
      </c>
      <c r="S31" s="12" t="str">
        <f t="shared" si="10"/>
        <v>水〇</v>
      </c>
      <c r="T31" s="77" t="s">
        <v>113</v>
      </c>
      <c r="U31" s="177">
        <v>29</v>
      </c>
      <c r="V31" s="27" t="str">
        <f t="shared" si="21"/>
        <v>土</v>
      </c>
      <c r="W31" s="173"/>
      <c r="X31" s="173"/>
      <c r="Y31" s="92"/>
      <c r="Z31" s="11">
        <v>29</v>
      </c>
      <c r="AA31" s="6" t="str">
        <f t="shared" si="30"/>
        <v>火</v>
      </c>
      <c r="AB31" s="11" t="s">
        <v>0</v>
      </c>
      <c r="AC31" s="12" t="str">
        <f t="shared" si="12"/>
        <v>火○</v>
      </c>
      <c r="AD31" s="40" t="s">
        <v>398</v>
      </c>
      <c r="AE31" s="1">
        <v>29</v>
      </c>
      <c r="AF31" s="11" t="str">
        <f t="shared" si="13"/>
        <v>木</v>
      </c>
      <c r="AG31" s="27" t="s">
        <v>0</v>
      </c>
      <c r="AH31" s="28" t="str">
        <f t="shared" si="24"/>
        <v>木○</v>
      </c>
      <c r="AI31" s="188" t="s">
        <v>265</v>
      </c>
      <c r="AJ31" s="27">
        <v>29</v>
      </c>
      <c r="AK31" s="33" t="str">
        <f t="shared" si="22"/>
        <v>日</v>
      </c>
      <c r="AL31" s="27" t="s">
        <v>0</v>
      </c>
      <c r="AM31" s="28" t="str">
        <f t="shared" si="14"/>
        <v>日○</v>
      </c>
      <c r="AN31" s="29"/>
      <c r="AO31" s="177">
        <v>29</v>
      </c>
      <c r="AP31" s="27" t="str">
        <f t="shared" si="31"/>
        <v>火</v>
      </c>
      <c r="AQ31" s="173"/>
      <c r="AR31" s="173"/>
      <c r="AS31" s="174" t="s">
        <v>49</v>
      </c>
      <c r="AT31" s="11">
        <v>29</v>
      </c>
      <c r="AU31" s="11" t="str">
        <f t="shared" si="32"/>
        <v>金</v>
      </c>
      <c r="AV31" s="185"/>
      <c r="AW31" s="185"/>
      <c r="AX31" s="47" t="s">
        <v>282</v>
      </c>
      <c r="AY31" s="6"/>
      <c r="AZ31" s="6"/>
      <c r="BA31" s="6"/>
      <c r="BB31" s="7"/>
      <c r="BC31" s="49"/>
      <c r="BD31" s="177">
        <v>29</v>
      </c>
      <c r="BE31" s="27" t="s">
        <v>9</v>
      </c>
      <c r="BF31" s="27" t="s">
        <v>1</v>
      </c>
      <c r="BG31" s="28" t="str">
        <f t="shared" si="17"/>
        <v>月×</v>
      </c>
      <c r="BH31" s="76" t="s">
        <v>18</v>
      </c>
    </row>
    <row r="32" spans="1:60" ht="22.5" customHeight="1" x14ac:dyDescent="0.15">
      <c r="A32" s="11">
        <v>30</v>
      </c>
      <c r="B32" s="11" t="str">
        <f t="shared" si="27"/>
        <v>木</v>
      </c>
      <c r="C32" s="11" t="s">
        <v>0</v>
      </c>
      <c r="D32" s="12" t="str">
        <f t="shared" si="26"/>
        <v>木○</v>
      </c>
      <c r="E32" s="180" t="s">
        <v>228</v>
      </c>
      <c r="F32" s="136">
        <v>30</v>
      </c>
      <c r="G32" s="11" t="str">
        <f t="shared" si="18"/>
        <v>土</v>
      </c>
      <c r="H32" s="185"/>
      <c r="I32" s="185"/>
      <c r="J32" s="183" t="s">
        <v>73</v>
      </c>
      <c r="K32" s="11">
        <v>30</v>
      </c>
      <c r="L32" s="6" t="str">
        <f t="shared" si="8"/>
        <v>火</v>
      </c>
      <c r="M32" s="11" t="s">
        <v>0</v>
      </c>
      <c r="N32" s="12" t="str">
        <f t="shared" si="9"/>
        <v>火○</v>
      </c>
      <c r="O32" s="77" t="s">
        <v>387</v>
      </c>
      <c r="P32" s="11">
        <v>30</v>
      </c>
      <c r="Q32" s="11" t="str">
        <f t="shared" si="20"/>
        <v>木</v>
      </c>
      <c r="R32" s="11" t="s">
        <v>15</v>
      </c>
      <c r="S32" s="12" t="str">
        <f t="shared" si="10"/>
        <v>木〇</v>
      </c>
      <c r="T32" s="47"/>
      <c r="U32" s="27">
        <v>30</v>
      </c>
      <c r="V32" s="27" t="str">
        <f t="shared" si="21"/>
        <v>日</v>
      </c>
      <c r="W32" s="27" t="s">
        <v>15</v>
      </c>
      <c r="X32" s="28" t="str">
        <f t="shared" si="11"/>
        <v>日〇</v>
      </c>
      <c r="Y32" s="99"/>
      <c r="Z32" s="11">
        <v>30</v>
      </c>
      <c r="AA32" s="11" t="str">
        <f t="shared" si="30"/>
        <v>水</v>
      </c>
      <c r="AB32" s="11" t="s">
        <v>0</v>
      </c>
      <c r="AC32" s="12" t="str">
        <f t="shared" si="12"/>
        <v>水○</v>
      </c>
      <c r="AD32" s="178"/>
      <c r="AE32" s="11">
        <v>30</v>
      </c>
      <c r="AF32" s="11" t="str">
        <f t="shared" si="13"/>
        <v>金</v>
      </c>
      <c r="AG32" s="185"/>
      <c r="AH32" s="185"/>
      <c r="AI32" s="181" t="s">
        <v>266</v>
      </c>
      <c r="AJ32" s="11">
        <v>30</v>
      </c>
      <c r="AK32" s="11" t="str">
        <f t="shared" si="22"/>
        <v>月</v>
      </c>
      <c r="AL32" s="11" t="s">
        <v>0</v>
      </c>
      <c r="AM32" s="12" t="str">
        <f t="shared" si="14"/>
        <v>月○</v>
      </c>
      <c r="AN32" s="77" t="s">
        <v>332</v>
      </c>
      <c r="AO32" s="27">
        <v>30</v>
      </c>
      <c r="AP32" s="27" t="str">
        <f t="shared" si="31"/>
        <v>水</v>
      </c>
      <c r="AQ32" s="173"/>
      <c r="AR32" s="173"/>
      <c r="AS32" s="174" t="s">
        <v>117</v>
      </c>
      <c r="AT32" s="177">
        <v>30</v>
      </c>
      <c r="AU32" s="27" t="str">
        <f t="shared" si="32"/>
        <v>土</v>
      </c>
      <c r="AV32" s="173"/>
      <c r="AW32" s="173"/>
      <c r="AX32" s="107"/>
      <c r="AY32" s="6"/>
      <c r="AZ32" s="6"/>
      <c r="BA32" s="6"/>
      <c r="BB32" s="7" t="str">
        <f t="shared" si="16"/>
        <v/>
      </c>
      <c r="BC32" s="8"/>
      <c r="BD32" s="6">
        <v>30</v>
      </c>
      <c r="BE32" s="11" t="s">
        <v>70</v>
      </c>
      <c r="BF32" s="11" t="s">
        <v>1</v>
      </c>
      <c r="BG32" s="12" t="str">
        <f t="shared" si="17"/>
        <v>火×</v>
      </c>
      <c r="BH32" s="102"/>
    </row>
    <row r="33" spans="1:61" ht="22.5" customHeight="1" x14ac:dyDescent="0.15">
      <c r="A33" s="13"/>
      <c r="B33" s="13"/>
      <c r="C33" s="13"/>
      <c r="D33" s="7" t="str">
        <f t="shared" si="26"/>
        <v/>
      </c>
      <c r="E33" s="111"/>
      <c r="F33" s="75">
        <v>31</v>
      </c>
      <c r="G33" s="27" t="str">
        <f t="shared" si="18"/>
        <v>日</v>
      </c>
      <c r="H33" s="27" t="s">
        <v>0</v>
      </c>
      <c r="I33" s="28" t="str">
        <f t="shared" si="19"/>
        <v>日○</v>
      </c>
      <c r="J33" s="110" t="s">
        <v>19</v>
      </c>
      <c r="K33" s="13"/>
      <c r="L33" s="13"/>
      <c r="M33" s="13"/>
      <c r="N33" s="7" t="str">
        <f t="shared" si="9"/>
        <v/>
      </c>
      <c r="O33" s="14"/>
      <c r="P33" s="13">
        <v>31</v>
      </c>
      <c r="Q33" s="6" t="str">
        <f t="shared" si="20"/>
        <v>金</v>
      </c>
      <c r="R33" s="175"/>
      <c r="S33" s="175"/>
      <c r="T33" s="117"/>
      <c r="U33" s="126">
        <v>31</v>
      </c>
      <c r="V33" s="11" t="str">
        <f t="shared" si="21"/>
        <v>月</v>
      </c>
      <c r="W33" s="11" t="s">
        <v>15</v>
      </c>
      <c r="X33" s="12" t="str">
        <f t="shared" si="11"/>
        <v>月〇</v>
      </c>
      <c r="Y33" s="127"/>
      <c r="Z33" s="13"/>
      <c r="AA33" s="13"/>
      <c r="AB33" s="13"/>
      <c r="AC33" s="7" t="str">
        <f t="shared" si="12"/>
        <v/>
      </c>
      <c r="AD33" s="14"/>
      <c r="AE33" s="177">
        <v>31</v>
      </c>
      <c r="AF33" s="27" t="str">
        <f t="shared" si="13"/>
        <v>土</v>
      </c>
      <c r="AG33" s="173"/>
      <c r="AH33" s="173"/>
      <c r="AI33" s="74"/>
      <c r="AJ33" s="13"/>
      <c r="AK33" s="13"/>
      <c r="AL33" s="13"/>
      <c r="AM33" s="7" t="str">
        <f t="shared" si="14"/>
        <v/>
      </c>
      <c r="AN33" s="180"/>
      <c r="AO33" s="13">
        <v>31</v>
      </c>
      <c r="AP33" s="27" t="str">
        <f t="shared" si="31"/>
        <v>木</v>
      </c>
      <c r="AQ33" s="13" t="s">
        <v>1</v>
      </c>
      <c r="AR33" s="7" t="str">
        <f t="shared" si="15"/>
        <v>木×</v>
      </c>
      <c r="AS33" s="62" t="s">
        <v>117</v>
      </c>
      <c r="AT33" s="75">
        <v>31</v>
      </c>
      <c r="AU33" s="75" t="str">
        <f t="shared" si="32"/>
        <v>日</v>
      </c>
      <c r="AV33" s="75" t="s">
        <v>0</v>
      </c>
      <c r="AW33" s="28" t="str">
        <f t="shared" si="25"/>
        <v>日○</v>
      </c>
      <c r="AX33" s="92"/>
      <c r="AY33" s="13"/>
      <c r="AZ33" s="13"/>
      <c r="BA33" s="13"/>
      <c r="BB33" s="7" t="str">
        <f t="shared" si="16"/>
        <v/>
      </c>
      <c r="BC33" s="14"/>
      <c r="BD33" s="193">
        <v>31</v>
      </c>
      <c r="BE33" s="11" t="s">
        <v>71</v>
      </c>
      <c r="BF33" s="13" t="s">
        <v>1</v>
      </c>
      <c r="BG33" s="7" t="str">
        <f t="shared" si="17"/>
        <v>水×</v>
      </c>
      <c r="BH33" s="204"/>
    </row>
    <row r="34" spans="1:61" ht="56.25" customHeight="1" x14ac:dyDescent="0.15">
      <c r="A34" s="223" t="s">
        <v>239</v>
      </c>
      <c r="B34" s="224"/>
      <c r="C34" s="224"/>
      <c r="D34" s="224"/>
      <c r="E34" s="225"/>
      <c r="F34" s="223" t="s">
        <v>238</v>
      </c>
      <c r="G34" s="224"/>
      <c r="H34" s="224"/>
      <c r="I34" s="224"/>
      <c r="J34" s="225"/>
      <c r="K34" s="223" t="s">
        <v>248</v>
      </c>
      <c r="L34" s="224"/>
      <c r="M34" s="224"/>
      <c r="N34" s="224"/>
      <c r="O34" s="225"/>
      <c r="P34" s="223" t="s">
        <v>251</v>
      </c>
      <c r="Q34" s="224"/>
      <c r="R34" s="224"/>
      <c r="S34" s="224"/>
      <c r="T34" s="225"/>
      <c r="U34" s="223" t="s">
        <v>254</v>
      </c>
      <c r="V34" s="224"/>
      <c r="W34" s="224"/>
      <c r="X34" s="224"/>
      <c r="Y34" s="225"/>
      <c r="Z34" s="223" t="s">
        <v>304</v>
      </c>
      <c r="AA34" s="224"/>
      <c r="AB34" s="224"/>
      <c r="AC34" s="224"/>
      <c r="AD34" s="225"/>
      <c r="AE34" s="223" t="s">
        <v>306</v>
      </c>
      <c r="AF34" s="224"/>
      <c r="AG34" s="224"/>
      <c r="AH34" s="224"/>
      <c r="AI34" s="225"/>
      <c r="AJ34" s="223" t="s">
        <v>274</v>
      </c>
      <c r="AK34" s="224"/>
      <c r="AL34" s="224"/>
      <c r="AM34" s="224"/>
      <c r="AN34" s="225"/>
      <c r="AO34" s="223" t="s">
        <v>319</v>
      </c>
      <c r="AP34" s="224"/>
      <c r="AQ34" s="224"/>
      <c r="AR34" s="224"/>
      <c r="AS34" s="225"/>
      <c r="AT34" s="223" t="s">
        <v>305</v>
      </c>
      <c r="AU34" s="224"/>
      <c r="AV34" s="224"/>
      <c r="AW34" s="224"/>
      <c r="AX34" s="225"/>
      <c r="AY34" s="223" t="s">
        <v>288</v>
      </c>
      <c r="AZ34" s="224"/>
      <c r="BA34" s="224"/>
      <c r="BB34" s="224"/>
      <c r="BC34" s="224"/>
      <c r="BD34" s="223" t="s">
        <v>60</v>
      </c>
      <c r="BE34" s="224"/>
      <c r="BF34" s="224"/>
      <c r="BG34" s="224"/>
      <c r="BH34" s="225"/>
    </row>
    <row r="35" spans="1:61" ht="36" customHeight="1" x14ac:dyDescent="0.15">
      <c r="A35" s="243"/>
      <c r="B35" s="244"/>
      <c r="C35" s="244"/>
      <c r="D35" s="244"/>
      <c r="E35" s="245"/>
      <c r="F35" s="243"/>
      <c r="G35" s="244"/>
      <c r="H35" s="244"/>
      <c r="I35" s="244"/>
      <c r="J35" s="245"/>
      <c r="K35" s="243"/>
      <c r="L35" s="244"/>
      <c r="M35" s="244"/>
      <c r="N35" s="244"/>
      <c r="O35" s="245"/>
      <c r="P35" s="232"/>
      <c r="Q35" s="249"/>
      <c r="R35" s="249"/>
      <c r="S35" s="249"/>
      <c r="T35" s="250"/>
      <c r="U35" s="246"/>
      <c r="V35" s="247"/>
      <c r="W35" s="247"/>
      <c r="X35" s="247"/>
      <c r="Y35" s="248"/>
      <c r="Z35" s="246"/>
      <c r="AA35" s="247"/>
      <c r="AB35" s="247"/>
      <c r="AC35" s="247"/>
      <c r="AD35" s="248"/>
      <c r="AE35" s="237"/>
      <c r="AF35" s="238"/>
      <c r="AG35" s="238"/>
      <c r="AH35" s="238"/>
      <c r="AI35" s="239"/>
      <c r="AJ35" s="237"/>
      <c r="AK35" s="238"/>
      <c r="AL35" s="238"/>
      <c r="AM35" s="238"/>
      <c r="AN35" s="239"/>
      <c r="AO35" s="240"/>
      <c r="AP35" s="251"/>
      <c r="AQ35" s="251"/>
      <c r="AR35" s="251"/>
      <c r="AS35" s="252"/>
      <c r="AT35" s="237"/>
      <c r="AU35" s="238"/>
      <c r="AV35" s="238"/>
      <c r="AW35" s="238"/>
      <c r="AX35" s="239"/>
      <c r="AY35" s="235"/>
      <c r="AZ35" s="236"/>
      <c r="BA35" s="236"/>
      <c r="BB35" s="236"/>
      <c r="BC35" s="236"/>
      <c r="BD35" s="15"/>
      <c r="BE35" s="16"/>
      <c r="BF35" s="17">
        <f>AV2+BA2+BF2</f>
        <v>47</v>
      </c>
      <c r="BG35" s="18"/>
      <c r="BH35" s="19"/>
    </row>
    <row r="36" spans="1:61" ht="13.5" customHeight="1" x14ac:dyDescent="0.15">
      <c r="B36" s="20"/>
      <c r="E36" s="20"/>
      <c r="J36" s="22"/>
    </row>
    <row r="37" spans="1:61" ht="13.5" customHeight="1" x14ac:dyDescent="0.15">
      <c r="B37" s="23" t="s">
        <v>2</v>
      </c>
      <c r="D37" s="24">
        <f>COUNTIF(D$3:D$33,"月○")</f>
        <v>3</v>
      </c>
      <c r="E37" s="25">
        <f>D37</f>
        <v>3</v>
      </c>
      <c r="I37" s="24">
        <f>COUNTIF(I$3:I$33,"月○")</f>
        <v>3</v>
      </c>
      <c r="J37" s="25">
        <f>I37</f>
        <v>3</v>
      </c>
      <c r="N37" s="24">
        <f>COUNTIF(N$3:N$33,"月○")</f>
        <v>5</v>
      </c>
      <c r="O37" s="25">
        <f>N37</f>
        <v>5</v>
      </c>
      <c r="S37" s="24">
        <f>COUNTIF(S$3:S$33,"月○")</f>
        <v>3</v>
      </c>
      <c r="T37" s="25">
        <f>S37</f>
        <v>3</v>
      </c>
      <c r="X37" s="24">
        <f>COUNTIF(X$3:X$33,"月○")</f>
        <v>0</v>
      </c>
      <c r="Y37" s="25">
        <v>1</v>
      </c>
      <c r="AC37" s="24">
        <f>COUNTIF(AC$3:AC$33,"月○")</f>
        <v>4</v>
      </c>
      <c r="AD37" s="25">
        <f>AC37</f>
        <v>4</v>
      </c>
      <c r="AH37" s="24">
        <f>COUNTIF(AH$3:AH$33,"月○")</f>
        <v>4</v>
      </c>
      <c r="AI37" s="25">
        <f>AH37</f>
        <v>4</v>
      </c>
      <c r="AM37" s="24">
        <f>COUNTIF(AM$3:AM$33,"月○")</f>
        <v>4</v>
      </c>
      <c r="AN37" s="25">
        <f>AM37</f>
        <v>4</v>
      </c>
      <c r="AR37" s="24">
        <f>COUNTIF(AR$3:AR$33,"月○")</f>
        <v>3</v>
      </c>
      <c r="AS37" s="25">
        <f>AR37</f>
        <v>3</v>
      </c>
      <c r="AW37" s="24">
        <f>COUNTIF(AW$3:AW$33,"月○")</f>
        <v>3</v>
      </c>
      <c r="AX37" s="25">
        <f>AW37</f>
        <v>3</v>
      </c>
      <c r="BB37" s="24">
        <f>COUNTIF(BB$3:BB$33,"月○")</f>
        <v>4</v>
      </c>
      <c r="BC37" s="25">
        <f>BB37</f>
        <v>4</v>
      </c>
      <c r="BG37" s="24">
        <f>COUNTIF(BG$3:BG$33,"月○")</f>
        <v>4</v>
      </c>
      <c r="BH37" s="25">
        <f>BG37</f>
        <v>4</v>
      </c>
      <c r="BI37" s="25">
        <f>SUM(D37:BH37)/2</f>
        <v>40.5</v>
      </c>
    </row>
    <row r="38" spans="1:61" ht="13.5" customHeight="1" x14ac:dyDescent="0.15">
      <c r="B38" s="23" t="s">
        <v>3</v>
      </c>
      <c r="D38" s="24">
        <f>COUNTIF(D$3:D$33,"火○")</f>
        <v>3</v>
      </c>
      <c r="E38" s="25">
        <f t="shared" ref="E38:E43" si="34">D38</f>
        <v>3</v>
      </c>
      <c r="I38" s="24">
        <f>COUNTIF(I$3:I$33,"火○")</f>
        <v>3</v>
      </c>
      <c r="J38" s="25">
        <f t="shared" ref="J38:J43" si="35">I38</f>
        <v>3</v>
      </c>
      <c r="N38" s="24">
        <f>COUNTIF(N$3:N$33,"火○")</f>
        <v>5</v>
      </c>
      <c r="O38" s="25">
        <f t="shared" ref="O38:O43" si="36">N38</f>
        <v>5</v>
      </c>
      <c r="S38" s="24">
        <f>COUNTIF(S$3:S$33,"火○")</f>
        <v>2</v>
      </c>
      <c r="T38" s="25">
        <f t="shared" ref="T38:T43" si="37">S38</f>
        <v>2</v>
      </c>
      <c r="X38" s="24">
        <f>COUNTIF(X$3:X$33,"火○")</f>
        <v>0</v>
      </c>
      <c r="Y38" s="25">
        <v>1</v>
      </c>
      <c r="AC38" s="24">
        <f>COUNTIF(AC$3:AC$33,"火○")</f>
        <v>5</v>
      </c>
      <c r="AD38" s="25">
        <f t="shared" ref="AD38:AD43" si="38">AC38</f>
        <v>5</v>
      </c>
      <c r="AH38" s="24">
        <f>COUNTIF(AH$3:AH$33,"火○")</f>
        <v>4</v>
      </c>
      <c r="AI38" s="25">
        <f t="shared" ref="AI38:AI43" si="39">AH38</f>
        <v>4</v>
      </c>
      <c r="AM38" s="24">
        <f>COUNTIF(AM$3:AM$33,"火○")</f>
        <v>3</v>
      </c>
      <c r="AN38" s="25">
        <f t="shared" ref="AN38:AN43" si="40">AM38</f>
        <v>3</v>
      </c>
      <c r="AR38" s="24">
        <f>COUNTIF(AR$3:AR$33,"火○")</f>
        <v>4</v>
      </c>
      <c r="AS38" s="25">
        <f t="shared" ref="AS38:AS43" si="41">AR38</f>
        <v>4</v>
      </c>
      <c r="AW38" s="24">
        <f>COUNTIF(AW$3:AW$33,"火○")</f>
        <v>3</v>
      </c>
      <c r="AX38" s="25">
        <f t="shared" ref="AX38:AX43" si="42">AW38</f>
        <v>3</v>
      </c>
      <c r="BB38" s="24">
        <f>COUNTIF(BB$3:BB$33,"火○")</f>
        <v>3</v>
      </c>
      <c r="BC38" s="25">
        <f t="shared" ref="BC38:BC43" si="43">BB38</f>
        <v>3</v>
      </c>
      <c r="BG38" s="24">
        <f>COUNTIF(BG$3:BG$33,"火○")</f>
        <v>4</v>
      </c>
      <c r="BH38" s="25">
        <f t="shared" ref="BH38:BH43" si="44">BG38</f>
        <v>4</v>
      </c>
      <c r="BI38" s="25">
        <f t="shared" ref="BI38:BI43" si="45">SUM(D38:BH38)/2</f>
        <v>39.5</v>
      </c>
    </row>
    <row r="39" spans="1:61" ht="13.5" customHeight="1" x14ac:dyDescent="0.15">
      <c r="B39" s="1" t="s">
        <v>4</v>
      </c>
      <c r="D39" s="24">
        <f>COUNTIF(D$3:D$33,"水○")</f>
        <v>3</v>
      </c>
      <c r="E39" s="25">
        <f t="shared" si="34"/>
        <v>3</v>
      </c>
      <c r="I39" s="24">
        <f>COUNTIF(I$3:I$33,"水○")</f>
        <v>4</v>
      </c>
      <c r="J39" s="25">
        <f t="shared" si="35"/>
        <v>4</v>
      </c>
      <c r="N39" s="24">
        <f>COUNTIF(N$3:N$33,"水○")</f>
        <v>4</v>
      </c>
      <c r="O39" s="25">
        <f t="shared" si="36"/>
        <v>4</v>
      </c>
      <c r="S39" s="24">
        <f>COUNTIF(S$3:S$33,"水○")</f>
        <v>3</v>
      </c>
      <c r="T39" s="25">
        <f t="shared" si="37"/>
        <v>3</v>
      </c>
      <c r="X39" s="24">
        <f>COUNTIF(X$3:X$33,"水○")</f>
        <v>0</v>
      </c>
      <c r="Y39" s="25">
        <v>1</v>
      </c>
      <c r="AC39" s="24">
        <f>COUNTIF(AC$3:AC$33,"水○")</f>
        <v>4</v>
      </c>
      <c r="AD39" s="25">
        <f t="shared" si="38"/>
        <v>4</v>
      </c>
      <c r="AH39" s="24">
        <f>COUNTIF(AH$3:AH$33,"水○")</f>
        <v>4</v>
      </c>
      <c r="AI39" s="25">
        <f t="shared" si="39"/>
        <v>4</v>
      </c>
      <c r="AM39" s="24">
        <f>COUNTIF(AM$3:AM$33,"水○")</f>
        <v>4</v>
      </c>
      <c r="AN39" s="25">
        <f t="shared" si="40"/>
        <v>4</v>
      </c>
      <c r="AR39" s="24">
        <f>COUNTIF(AR$3:AR$33,"水○")</f>
        <v>4</v>
      </c>
      <c r="AS39" s="25">
        <f t="shared" si="41"/>
        <v>4</v>
      </c>
      <c r="AW39" s="24">
        <f>COUNTIF(AW$3:AW$33,"水○")</f>
        <v>3</v>
      </c>
      <c r="AX39" s="25">
        <f t="shared" si="42"/>
        <v>3</v>
      </c>
      <c r="BB39" s="24">
        <f>COUNTIF(BB$3:BB$33,"水○")</f>
        <v>4</v>
      </c>
      <c r="BC39" s="25">
        <f t="shared" si="43"/>
        <v>4</v>
      </c>
      <c r="BG39" s="24">
        <f>COUNTIF(BG$3:BG$33,"水○")</f>
        <v>4</v>
      </c>
      <c r="BH39" s="25">
        <f t="shared" si="44"/>
        <v>4</v>
      </c>
      <c r="BI39" s="25">
        <f t="shared" si="45"/>
        <v>41.5</v>
      </c>
    </row>
    <row r="40" spans="1:61" ht="13.5" customHeight="1" x14ac:dyDescent="0.15">
      <c r="B40" s="1" t="s">
        <v>5</v>
      </c>
      <c r="D40" s="24">
        <f>COUNTIF(D$3:D$33,"木○")</f>
        <v>4</v>
      </c>
      <c r="E40" s="25">
        <f t="shared" si="34"/>
        <v>4</v>
      </c>
      <c r="I40" s="24">
        <f>COUNTIF(I$3:I$33,"木○")</f>
        <v>4</v>
      </c>
      <c r="J40" s="25">
        <f t="shared" si="35"/>
        <v>4</v>
      </c>
      <c r="N40" s="24">
        <f>COUNTIF(N$3:N$33,"木○")</f>
        <v>4</v>
      </c>
      <c r="O40" s="25">
        <f t="shared" si="36"/>
        <v>4</v>
      </c>
      <c r="S40" s="24">
        <f>COUNTIF(S$3:S$33,"木○")</f>
        <v>3</v>
      </c>
      <c r="T40" s="25">
        <f t="shared" si="37"/>
        <v>3</v>
      </c>
      <c r="X40" s="24">
        <f>COUNTIF(X$3:X$33,"木○")</f>
        <v>0</v>
      </c>
      <c r="Y40" s="25">
        <v>1</v>
      </c>
      <c r="AC40" s="24">
        <f>COUNTIF(AC$3:AC$33,"木○")</f>
        <v>4</v>
      </c>
      <c r="AD40" s="25">
        <f t="shared" si="38"/>
        <v>4</v>
      </c>
      <c r="AH40" s="24">
        <f>COUNTIF(AH$3:AH$33,"木○")</f>
        <v>5</v>
      </c>
      <c r="AI40" s="25">
        <f t="shared" si="39"/>
        <v>5</v>
      </c>
      <c r="AM40" s="24">
        <f>COUNTIF(AM$3:AM$33,"木○")</f>
        <v>4</v>
      </c>
      <c r="AN40" s="25">
        <f t="shared" si="40"/>
        <v>4</v>
      </c>
      <c r="AR40" s="24">
        <f>COUNTIF(AR$3:AR$33,"木○")</f>
        <v>4</v>
      </c>
      <c r="AS40" s="25">
        <f t="shared" si="41"/>
        <v>4</v>
      </c>
      <c r="AW40" s="24">
        <f>COUNTIF(AW$3:AW$33,"木○")</f>
        <v>3</v>
      </c>
      <c r="AX40" s="25">
        <f t="shared" si="42"/>
        <v>3</v>
      </c>
      <c r="BB40" s="24">
        <f>COUNTIF(BB$3:BB$33,"木○")</f>
        <v>3</v>
      </c>
      <c r="BC40" s="25">
        <f t="shared" si="43"/>
        <v>3</v>
      </c>
      <c r="BG40" s="24">
        <f>COUNTIF(BG$3:BG$33,"木○")</f>
        <v>0</v>
      </c>
      <c r="BH40" s="25">
        <f t="shared" si="44"/>
        <v>0</v>
      </c>
      <c r="BI40" s="25">
        <f t="shared" si="45"/>
        <v>38.5</v>
      </c>
    </row>
    <row r="41" spans="1:61" ht="13.5" customHeight="1" x14ac:dyDescent="0.15">
      <c r="B41" s="1" t="s">
        <v>6</v>
      </c>
      <c r="D41" s="24">
        <f>COUNTIF(D$3:D$33,"金○")</f>
        <v>0</v>
      </c>
      <c r="E41" s="25">
        <f t="shared" si="34"/>
        <v>0</v>
      </c>
      <c r="I41" s="24">
        <f>COUNTIF(I$3:I$33,"金○")</f>
        <v>0</v>
      </c>
      <c r="J41" s="25">
        <f t="shared" si="35"/>
        <v>0</v>
      </c>
      <c r="N41" s="24">
        <f>COUNTIF(N$3:N$33,"金○")</f>
        <v>0</v>
      </c>
      <c r="O41" s="25">
        <f t="shared" si="36"/>
        <v>0</v>
      </c>
      <c r="S41" s="24">
        <f>COUNTIF(S$3:S$33,"金○")</f>
        <v>0</v>
      </c>
      <c r="T41" s="25">
        <f t="shared" si="37"/>
        <v>0</v>
      </c>
      <c r="X41" s="24">
        <f>COUNTIF(X$3:X$33,"金○")</f>
        <v>0</v>
      </c>
      <c r="Y41" s="25">
        <v>1</v>
      </c>
      <c r="AC41" s="24">
        <f>COUNTIF(AC$3:AC$33,"金○")</f>
        <v>0</v>
      </c>
      <c r="AD41" s="25">
        <f t="shared" si="38"/>
        <v>0</v>
      </c>
      <c r="AH41" s="24">
        <f>COUNTIF(AH$3:AH$33,"金○")</f>
        <v>0</v>
      </c>
      <c r="AI41" s="25">
        <f t="shared" si="39"/>
        <v>0</v>
      </c>
      <c r="AM41" s="24">
        <f>COUNTIF(AM$3:AM$33,"金○")</f>
        <v>0</v>
      </c>
      <c r="AN41" s="25">
        <f t="shared" si="40"/>
        <v>0</v>
      </c>
      <c r="AR41" s="24">
        <f>COUNTIF(AR$3:AR$33,"金○")</f>
        <v>0</v>
      </c>
      <c r="AS41" s="25">
        <f t="shared" si="41"/>
        <v>0</v>
      </c>
      <c r="AW41" s="24">
        <f>COUNTIF(AW$3:AW$33,"金○")</f>
        <v>0</v>
      </c>
      <c r="AX41" s="25">
        <f t="shared" si="42"/>
        <v>0</v>
      </c>
      <c r="BB41" s="24">
        <f>COUNTIF(BB$3:BB$33,"金○")</f>
        <v>0</v>
      </c>
      <c r="BC41" s="25">
        <v>3</v>
      </c>
      <c r="BG41" s="24">
        <f>COUNTIF(BG$3:BG$33,"金○")</f>
        <v>0</v>
      </c>
      <c r="BH41" s="25">
        <f t="shared" si="44"/>
        <v>0</v>
      </c>
      <c r="BI41" s="25">
        <f t="shared" si="45"/>
        <v>2</v>
      </c>
    </row>
    <row r="42" spans="1:61" ht="13.5" customHeight="1" x14ac:dyDescent="0.15">
      <c r="B42" s="1" t="s">
        <v>7</v>
      </c>
      <c r="D42" s="24">
        <f>COUNTIF(D$3:D$33,"土○")</f>
        <v>0</v>
      </c>
      <c r="E42" s="25">
        <f t="shared" si="34"/>
        <v>0</v>
      </c>
      <c r="I42" s="24">
        <f>COUNTIF(I$3:I$33,"土○")</f>
        <v>0</v>
      </c>
      <c r="J42" s="25">
        <f t="shared" si="35"/>
        <v>0</v>
      </c>
      <c r="N42" s="24">
        <f>COUNTIF(N$3:N$33,"土○")</f>
        <v>0</v>
      </c>
      <c r="O42" s="25">
        <f t="shared" si="36"/>
        <v>0</v>
      </c>
      <c r="S42" s="24">
        <f>COUNTIF(S$3:S$33,"土○")</f>
        <v>0</v>
      </c>
      <c r="T42" s="25">
        <f t="shared" si="37"/>
        <v>0</v>
      </c>
      <c r="X42" s="24">
        <f>COUNTIF(X$3:X$33,"土○")</f>
        <v>0</v>
      </c>
      <c r="Y42" s="25">
        <f t="shared" ref="Y42:Y43" si="46">X42</f>
        <v>0</v>
      </c>
      <c r="AC42" s="24">
        <f>COUNTIF(AC$3:AC$33,"土○")</f>
        <v>0</v>
      </c>
      <c r="AD42" s="25">
        <f t="shared" si="38"/>
        <v>0</v>
      </c>
      <c r="AH42" s="24">
        <f>COUNTIF(AH$3:AH$33,"土○")</f>
        <v>0</v>
      </c>
      <c r="AI42" s="25">
        <f t="shared" si="39"/>
        <v>0</v>
      </c>
      <c r="AM42" s="24">
        <f>COUNTIF(AM$3:AM$33,"土○")</f>
        <v>0</v>
      </c>
      <c r="AN42" s="25">
        <f t="shared" si="40"/>
        <v>0</v>
      </c>
      <c r="AR42" s="24">
        <f>COUNTIF(AR$3:AR$33,"土○")</f>
        <v>0</v>
      </c>
      <c r="AS42" s="25">
        <f t="shared" si="41"/>
        <v>0</v>
      </c>
      <c r="AW42" s="24">
        <f>COUNTIF(AW$3:AW$33,"土○")</f>
        <v>0</v>
      </c>
      <c r="AX42" s="25">
        <f t="shared" si="42"/>
        <v>0</v>
      </c>
      <c r="BB42" s="24">
        <f>COUNTIF(BB$3:BB$33,"土○")</f>
        <v>0</v>
      </c>
      <c r="BC42" s="25">
        <f t="shared" si="43"/>
        <v>0</v>
      </c>
      <c r="BG42" s="24">
        <f>COUNTIF(BG$3:BG$33,"土○")</f>
        <v>0</v>
      </c>
      <c r="BH42" s="25">
        <f t="shared" si="44"/>
        <v>0</v>
      </c>
      <c r="BI42" s="25">
        <f t="shared" si="45"/>
        <v>0</v>
      </c>
    </row>
    <row r="43" spans="1:61" ht="13.5" customHeight="1" x14ac:dyDescent="0.15">
      <c r="B43" s="1" t="s">
        <v>8</v>
      </c>
      <c r="D43" s="24">
        <f>COUNTIF(D$3:D$33,"日○")</f>
        <v>3</v>
      </c>
      <c r="E43" s="25">
        <f t="shared" si="34"/>
        <v>3</v>
      </c>
      <c r="I43" s="24">
        <f>COUNTIF(I$3:I$33,"日○")</f>
        <v>4</v>
      </c>
      <c r="J43" s="25">
        <f t="shared" si="35"/>
        <v>4</v>
      </c>
      <c r="N43" s="24">
        <f>COUNTIF(N$3:N$33,"日○")</f>
        <v>4</v>
      </c>
      <c r="O43" s="25">
        <f t="shared" si="36"/>
        <v>4</v>
      </c>
      <c r="S43" s="24">
        <f>COUNTIF(S$3:S$33,"日○")</f>
        <v>3</v>
      </c>
      <c r="T43" s="25">
        <f t="shared" si="37"/>
        <v>3</v>
      </c>
      <c r="X43" s="24">
        <f>COUNTIF(X$3:X$33,"日○")</f>
        <v>0</v>
      </c>
      <c r="Y43" s="25">
        <f t="shared" si="46"/>
        <v>0</v>
      </c>
      <c r="AC43" s="24">
        <f>COUNTIF(AC$3:AC$33,"日○")</f>
        <v>3</v>
      </c>
      <c r="AD43" s="25">
        <f t="shared" si="38"/>
        <v>3</v>
      </c>
      <c r="AH43" s="24">
        <f>COUNTIF(AH$3:AH$33,"日○")</f>
        <v>3</v>
      </c>
      <c r="AI43" s="25">
        <f t="shared" si="39"/>
        <v>3</v>
      </c>
      <c r="AM43" s="24">
        <f>COUNTIF(AM$3:AM$33,"日○")</f>
        <v>4</v>
      </c>
      <c r="AN43" s="25">
        <f t="shared" si="40"/>
        <v>4</v>
      </c>
      <c r="AR43" s="24">
        <f>COUNTIF(AR$3:AR$33,"日○")</f>
        <v>3</v>
      </c>
      <c r="AS43" s="25">
        <f t="shared" si="41"/>
        <v>3</v>
      </c>
      <c r="AW43" s="24">
        <f>COUNTIF(AW$3:AW$33,"日○")</f>
        <v>3</v>
      </c>
      <c r="AX43" s="25">
        <f t="shared" si="42"/>
        <v>3</v>
      </c>
      <c r="BB43" s="24">
        <f>COUNTIF(BB$3:BB$33,"日○")</f>
        <v>4</v>
      </c>
      <c r="BC43" s="25">
        <f t="shared" si="43"/>
        <v>4</v>
      </c>
      <c r="BG43" s="24">
        <f>COUNTIF(BG$3:BG$33,"日○")</f>
        <v>2</v>
      </c>
      <c r="BH43" s="25">
        <f t="shared" si="44"/>
        <v>2</v>
      </c>
      <c r="BI43" s="25">
        <f t="shared" si="45"/>
        <v>36</v>
      </c>
    </row>
    <row r="44" spans="1:61" ht="22.5" customHeight="1" x14ac:dyDescent="0.15">
      <c r="E44" s="26">
        <f>SUM(E37:E43)</f>
        <v>16</v>
      </c>
      <c r="J44" s="26">
        <f>SUM(J37:J43)</f>
        <v>18</v>
      </c>
      <c r="O44" s="26">
        <f>SUM(O37:O43)</f>
        <v>22</v>
      </c>
      <c r="T44" s="26">
        <f>SUM(T37:T43)</f>
        <v>14</v>
      </c>
      <c r="Y44" s="26">
        <f>SUM(Y37:Y43)</f>
        <v>5</v>
      </c>
      <c r="AD44" s="26">
        <f>SUM(AD37:AD43)</f>
        <v>20</v>
      </c>
      <c r="AI44" s="26">
        <f>SUM(AI37:AI43)</f>
        <v>20</v>
      </c>
      <c r="AN44" s="26">
        <f>SUM(AN37:AN43)</f>
        <v>19</v>
      </c>
      <c r="AS44" s="26">
        <f>SUM(AS37:AS43)</f>
        <v>18</v>
      </c>
      <c r="AX44" s="26">
        <f>SUM(AX37:AX43)</f>
        <v>15</v>
      </c>
      <c r="BC44" s="26">
        <f>SUM(BC37:BC43)</f>
        <v>21</v>
      </c>
      <c r="BH44" s="26">
        <f>SUM(BH37:BH43)</f>
        <v>14</v>
      </c>
      <c r="BI44" s="1" t="str">
        <f>IF(SUM(BI37:BI43)=SUM(E44:BH44),"○","×")</f>
        <v>×</v>
      </c>
    </row>
  </sheetData>
  <mergeCells count="32">
    <mergeCell ref="Z34:AD35"/>
    <mergeCell ref="AY35:BC35"/>
    <mergeCell ref="AE34:AI34"/>
    <mergeCell ref="AJ34:AN34"/>
    <mergeCell ref="AO34:AS34"/>
    <mergeCell ref="AT34:AX34"/>
    <mergeCell ref="AY34:BC34"/>
    <mergeCell ref="AE35:AI35"/>
    <mergeCell ref="AJ35:AN35"/>
    <mergeCell ref="AO35:AS35"/>
    <mergeCell ref="AT35:AX35"/>
    <mergeCell ref="BD34:BH34"/>
    <mergeCell ref="AO2:AP2"/>
    <mergeCell ref="AT2:AU2"/>
    <mergeCell ref="AY2:AZ2"/>
    <mergeCell ref="BD2:BE2"/>
    <mergeCell ref="A34:E35"/>
    <mergeCell ref="F34:J35"/>
    <mergeCell ref="K34:O35"/>
    <mergeCell ref="P34:T34"/>
    <mergeCell ref="U34:Y35"/>
    <mergeCell ref="P35:T35"/>
    <mergeCell ref="A1:T1"/>
    <mergeCell ref="U1:BH1"/>
    <mergeCell ref="A2:B2"/>
    <mergeCell ref="F2:G2"/>
    <mergeCell ref="K2:L2"/>
    <mergeCell ref="P2:Q2"/>
    <mergeCell ref="U2:V2"/>
    <mergeCell ref="Z2:AA2"/>
    <mergeCell ref="AE2:AF2"/>
    <mergeCell ref="AJ2:AK2"/>
  </mergeCells>
  <phoneticPr fontId="1"/>
  <conditionalFormatting sqref="A3">
    <cfRule type="expression" dxfId="167" priority="50">
      <formula>C3="×"</formula>
    </cfRule>
  </conditionalFormatting>
  <conditionalFormatting sqref="A5">
    <cfRule type="expression" dxfId="166" priority="117">
      <formula>C5="×"</formula>
    </cfRule>
  </conditionalFormatting>
  <conditionalFormatting sqref="A7:A12">
    <cfRule type="expression" dxfId="165" priority="118">
      <formula>C7="×"</formula>
    </cfRule>
  </conditionalFormatting>
  <conditionalFormatting sqref="A12">
    <cfRule type="expression" dxfId="164" priority="119">
      <formula>"c13=""×"""</formula>
    </cfRule>
    <cfRule type="expression" dxfId="163" priority="120">
      <formula>"c13=""×"""</formula>
    </cfRule>
  </conditionalFormatting>
  <conditionalFormatting sqref="A14:A19">
    <cfRule type="expression" dxfId="162" priority="116">
      <formula>C14="×"</formula>
    </cfRule>
  </conditionalFormatting>
  <conditionalFormatting sqref="A21:A26">
    <cfRule type="expression" dxfId="161" priority="115">
      <formula>C21="×"</formula>
    </cfRule>
  </conditionalFormatting>
  <conditionalFormatting sqref="A28:A33">
    <cfRule type="expression" dxfId="160" priority="163">
      <formula>C28="×"</formula>
    </cfRule>
  </conditionalFormatting>
  <conditionalFormatting sqref="B3:B8">
    <cfRule type="expression" dxfId="159" priority="51">
      <formula>C3="×"</formula>
    </cfRule>
  </conditionalFormatting>
  <conditionalFormatting sqref="B9:B18">
    <cfRule type="expression" dxfId="158" priority="142">
      <formula>C9="×"</formula>
    </cfRule>
  </conditionalFormatting>
  <conditionalFormatting sqref="B19:B24">
    <cfRule type="expression" dxfId="157" priority="141">
      <formula>C19="×"</formula>
    </cfRule>
  </conditionalFormatting>
  <conditionalFormatting sqref="B25:B30">
    <cfRule type="expression" dxfId="156" priority="140">
      <formula>C25="×"</formula>
    </cfRule>
  </conditionalFormatting>
  <conditionalFormatting sqref="B31:B33">
    <cfRule type="expression" dxfId="155" priority="162">
      <formula>C31="×"</formula>
    </cfRule>
  </conditionalFormatting>
  <conditionalFormatting sqref="E3:E4 J5:J8 AI7 AD9 AS9 O10 BH10 BC10:BC11 AN11:AN12 AI13:AI15 T14:T16 AD16 AN16 O17 BC17 BH17 AX20 AI20:AI21 AD23 AS23 BC24:BC25 AN25:AN26 AX27 AI28 E31 O33 BC31:BC33 E33 AD33">
    <cfRule type="expression" dxfId="154" priority="52">
      <formula>C3="×"</formula>
    </cfRule>
  </conditionalFormatting>
  <conditionalFormatting sqref="F3">
    <cfRule type="expression" dxfId="153" priority="114">
      <formula>H3="×"</formula>
    </cfRule>
  </conditionalFormatting>
  <conditionalFormatting sqref="F5:F10">
    <cfRule type="expression" dxfId="152" priority="112">
      <formula>H5="×"</formula>
    </cfRule>
  </conditionalFormatting>
  <conditionalFormatting sqref="F12 K12 U12">
    <cfRule type="expression" dxfId="151" priority="160">
      <formula>"c13=""×"""</formula>
    </cfRule>
    <cfRule type="expression" dxfId="150" priority="164">
      <formula>"c13=""×"""</formula>
    </cfRule>
  </conditionalFormatting>
  <conditionalFormatting sqref="F12:F32">
    <cfRule type="expression" dxfId="149" priority="41">
      <formula>H12="×"</formula>
    </cfRule>
  </conditionalFormatting>
  <conditionalFormatting sqref="G3:G4">
    <cfRule type="expression" dxfId="148" priority="113">
      <formula>H3="×"</formula>
    </cfRule>
  </conditionalFormatting>
  <conditionalFormatting sqref="G5:G14">
    <cfRule type="expression" dxfId="147" priority="139">
      <formula>H5="×"</formula>
    </cfRule>
  </conditionalFormatting>
  <conditionalFormatting sqref="G15:G30">
    <cfRule type="expression" dxfId="146" priority="138">
      <formula>H15="×"</formula>
    </cfRule>
  </conditionalFormatting>
  <conditionalFormatting sqref="G31:G33">
    <cfRule type="expression" dxfId="145" priority="137">
      <formula>H31="×"</formula>
    </cfRule>
  </conditionalFormatting>
  <conditionalFormatting sqref="J4">
    <cfRule type="expression" dxfId="144" priority="167">
      <formula>H9="×"</formula>
    </cfRule>
  </conditionalFormatting>
  <conditionalFormatting sqref="J9 J11 E13 J14:J15 E16:E17 J18 E19:E20 J21:J22 E23:E24 J25 E27 E8:E11 J27:J28 AX30:AX31">
    <cfRule type="expression" dxfId="143" priority="145">
      <formula>C9="×"</formula>
    </cfRule>
  </conditionalFormatting>
  <conditionalFormatting sqref="K3 K12:K21">
    <cfRule type="expression" dxfId="142" priority="49">
      <formula>M3="×"</formula>
    </cfRule>
  </conditionalFormatting>
  <conditionalFormatting sqref="K5:K8 K10">
    <cfRule type="expression" dxfId="141" priority="42">
      <formula>M5="×"</formula>
    </cfRule>
  </conditionalFormatting>
  <conditionalFormatting sqref="K23:K28">
    <cfRule type="expression" dxfId="140" priority="111">
      <formula>M23="×"</formula>
    </cfRule>
  </conditionalFormatting>
  <conditionalFormatting sqref="L3">
    <cfRule type="expression" dxfId="139" priority="166">
      <formula>E32="×"</formula>
    </cfRule>
  </conditionalFormatting>
  <conditionalFormatting sqref="L4:L16">
    <cfRule type="expression" dxfId="138" priority="43">
      <formula>M4="×"</formula>
    </cfRule>
  </conditionalFormatting>
  <conditionalFormatting sqref="L17:L25">
    <cfRule type="expression" dxfId="137" priority="136">
      <formula>M17="×"</formula>
    </cfRule>
  </conditionalFormatting>
  <conditionalFormatting sqref="L26:L32">
    <cfRule type="expression" dxfId="136" priority="135">
      <formula>M26="×"</formula>
    </cfRule>
  </conditionalFormatting>
  <conditionalFormatting sqref="P3:P5">
    <cfRule type="expression" dxfId="135" priority="110">
      <formula>R3="×"</formula>
    </cfRule>
  </conditionalFormatting>
  <conditionalFormatting sqref="P7:P12">
    <cfRule type="expression" dxfId="134" priority="107">
      <formula>R7="×"</formula>
    </cfRule>
  </conditionalFormatting>
  <conditionalFormatting sqref="P12">
    <cfRule type="expression" dxfId="133" priority="108">
      <formula>"c13=""×"""</formula>
    </cfRule>
    <cfRule type="expression" dxfId="132" priority="109">
      <formula>"c13=""×"""</formula>
    </cfRule>
  </conditionalFormatting>
  <conditionalFormatting sqref="P14:P18">
    <cfRule type="expression" dxfId="131" priority="157">
      <formula>R14="×"</formula>
    </cfRule>
  </conditionalFormatting>
  <conditionalFormatting sqref="P20:P23">
    <cfRule type="expression" dxfId="130" priority="106">
      <formula>R20="×"</formula>
    </cfRule>
  </conditionalFormatting>
  <conditionalFormatting sqref="P26">
    <cfRule type="expression" dxfId="129" priority="105">
      <formula>R26="×"</formula>
    </cfRule>
  </conditionalFormatting>
  <conditionalFormatting sqref="P28:P33">
    <cfRule type="expression" dxfId="128" priority="144">
      <formula>R28="×"</formula>
    </cfRule>
  </conditionalFormatting>
  <conditionalFormatting sqref="Q3:Q18 Q20:Q24 Q26:Q30">
    <cfRule type="expression" dxfId="127" priority="134">
      <formula>R3="×"</formula>
    </cfRule>
  </conditionalFormatting>
  <conditionalFormatting sqref="Q31:Q33">
    <cfRule type="expression" dxfId="126" priority="143">
      <formula>R31="×"</formula>
    </cfRule>
  </conditionalFormatting>
  <conditionalFormatting sqref="AI5 T6 AD7 AS7 BC7:BC8 BH7:BH8 O8 AN9 O12 AI12 AD14 BC14:BC15 O15 BH15 T17 AD17 AX17:AX18 AI19 T20 AD21 AS21 BC21:BC22 O22 AN23 AX24:AX25 O25 AI26 AD28 BC28:BC29 O29 AD31 O3:O5 O17:O19 T9">
    <cfRule type="expression" dxfId="125" priority="148">
      <formula>M4="×"</formula>
    </cfRule>
  </conditionalFormatting>
  <conditionalFormatting sqref="T22">
    <cfRule type="expression" dxfId="124" priority="149">
      <formula>R23="×"</formula>
    </cfRule>
  </conditionalFormatting>
  <conditionalFormatting sqref="T23">
    <cfRule type="expression" dxfId="123" priority="46">
      <formula>R23="×"</formula>
    </cfRule>
  </conditionalFormatting>
  <conditionalFormatting sqref="T30">
    <cfRule type="expression" dxfId="122" priority="155">
      <formula>R28="×"</formula>
    </cfRule>
  </conditionalFormatting>
  <conditionalFormatting sqref="T32">
    <cfRule type="expression" dxfId="121" priority="151">
      <formula>R32="×"</formula>
    </cfRule>
  </conditionalFormatting>
  <conditionalFormatting sqref="U4:U9">
    <cfRule type="expression" dxfId="120" priority="104">
      <formula>W4="×"</formula>
    </cfRule>
  </conditionalFormatting>
  <conditionalFormatting sqref="U15:U16">
    <cfRule type="expression" dxfId="119" priority="103">
      <formula>W15="×"</formula>
    </cfRule>
  </conditionalFormatting>
  <conditionalFormatting sqref="U18:U21">
    <cfRule type="expression" dxfId="118" priority="86">
      <formula>W18="×"</formula>
    </cfRule>
  </conditionalFormatting>
  <conditionalFormatting sqref="U23">
    <cfRule type="expression" dxfId="117" priority="101">
      <formula>W23="×"</formula>
    </cfRule>
  </conditionalFormatting>
  <conditionalFormatting sqref="U30">
    <cfRule type="expression" dxfId="116" priority="100">
      <formula>W30="×"</formula>
    </cfRule>
  </conditionalFormatting>
  <conditionalFormatting sqref="V4:V29">
    <cfRule type="expression" dxfId="115" priority="130">
      <formula>W4="×"</formula>
    </cfRule>
  </conditionalFormatting>
  <conditionalFormatting sqref="V30:V33">
    <cfRule type="expression" dxfId="114" priority="129">
      <formula>W30="×"</formula>
    </cfRule>
  </conditionalFormatting>
  <conditionalFormatting sqref="Y4 Y12 Y25 Y32">
    <cfRule type="expression" dxfId="113" priority="154">
      <formula>W4="×"</formula>
    </cfRule>
  </conditionalFormatting>
  <conditionalFormatting sqref="Y7:Y8">
    <cfRule type="expression" dxfId="112" priority="87">
      <formula>W7="×"</formula>
    </cfRule>
  </conditionalFormatting>
  <conditionalFormatting sqref="Y23">
    <cfRule type="expression" dxfId="111" priority="47">
      <formula>W23="×"</formula>
    </cfRule>
  </conditionalFormatting>
  <conditionalFormatting sqref="Z3:Z6">
    <cfRule type="expression" dxfId="110" priority="85">
      <formula>AB3="×"</formula>
    </cfRule>
  </conditionalFormatting>
  <conditionalFormatting sqref="Z8:Z12">
    <cfRule type="expression" dxfId="109" priority="82">
      <formula>AB8="×"</formula>
    </cfRule>
  </conditionalFormatting>
  <conditionalFormatting sqref="Z12">
    <cfRule type="expression" dxfId="108" priority="83">
      <formula>"c13=""×"""</formula>
    </cfRule>
    <cfRule type="expression" dxfId="107" priority="84">
      <formula>"c13=""×"""</formula>
    </cfRule>
  </conditionalFormatting>
  <conditionalFormatting sqref="Z21">
    <cfRule type="expression" dxfId="106" priority="102">
      <formula>AB21="×"</formula>
    </cfRule>
  </conditionalFormatting>
  <conditionalFormatting sqref="Z23:Z27">
    <cfRule type="expression" dxfId="105" priority="80">
      <formula>AB23="×"</formula>
    </cfRule>
  </conditionalFormatting>
  <conditionalFormatting sqref="AA3:AA14">
    <cfRule type="expression" dxfId="104" priority="128">
      <formula>AB3="×"</formula>
    </cfRule>
  </conditionalFormatting>
  <conditionalFormatting sqref="AA15:AA19 AA21:AA23">
    <cfRule type="expression" dxfId="103" priority="81">
      <formula>AB15="×"</formula>
    </cfRule>
  </conditionalFormatting>
  <conditionalFormatting sqref="AA24:AA31">
    <cfRule type="expression" dxfId="102" priority="127">
      <formula>AB24="×"</formula>
    </cfRule>
  </conditionalFormatting>
  <conditionalFormatting sqref="AD25">
    <cfRule type="expression" dxfId="101" priority="169">
      <formula>AB24="×"</formula>
    </cfRule>
  </conditionalFormatting>
  <conditionalFormatting sqref="AE4:AE9">
    <cfRule type="expression" dxfId="100" priority="78">
      <formula>AG4="×"</formula>
    </cfRule>
  </conditionalFormatting>
  <conditionalFormatting sqref="AE12">
    <cfRule type="expression" dxfId="99" priority="98">
      <formula>"c13=""×"""</formula>
    </cfRule>
    <cfRule type="expression" dxfId="98" priority="99">
      <formula>"c13=""×"""</formula>
    </cfRule>
  </conditionalFormatting>
  <conditionalFormatting sqref="AE12:AE16">
    <cfRule type="expression" dxfId="97" priority="37">
      <formula>AG12="×"</formula>
    </cfRule>
  </conditionalFormatting>
  <conditionalFormatting sqref="AE18">
    <cfRule type="expression" dxfId="96" priority="76">
      <formula>AG18="×"</formula>
    </cfRule>
  </conditionalFormatting>
  <conditionalFormatting sqref="AE21:AE23">
    <cfRule type="expression" dxfId="95" priority="75">
      <formula>AG21="×"</formula>
    </cfRule>
  </conditionalFormatting>
  <conditionalFormatting sqref="AE25">
    <cfRule type="expression" dxfId="94" priority="95">
      <formula>AG25="×"</formula>
    </cfRule>
  </conditionalFormatting>
  <conditionalFormatting sqref="AE27:AE30">
    <cfRule type="expression" dxfId="93" priority="74">
      <formula>AG27="×"</formula>
    </cfRule>
  </conditionalFormatting>
  <conditionalFormatting sqref="AE32">
    <cfRule type="expression" dxfId="92" priority="94">
      <formula>AG32="×"</formula>
    </cfRule>
  </conditionalFormatting>
  <conditionalFormatting sqref="AF3:AF5">
    <cfRule type="expression" dxfId="91" priority="79">
      <formula>AG3="×"</formula>
    </cfRule>
  </conditionalFormatting>
  <conditionalFormatting sqref="AF16:AF21">
    <cfRule type="expression" dxfId="90" priority="77">
      <formula>AG16="×"</formula>
    </cfRule>
  </conditionalFormatting>
  <conditionalFormatting sqref="AF22:AF26">
    <cfRule type="expression" dxfId="89" priority="156">
      <formula>AG22="×"</formula>
    </cfRule>
  </conditionalFormatting>
  <conditionalFormatting sqref="AF27:AF33">
    <cfRule type="expression" dxfId="88" priority="122">
      <formula>AG27="×"</formula>
    </cfRule>
  </conditionalFormatting>
  <conditionalFormatting sqref="AI33">
    <cfRule type="expression" dxfId="87" priority="168">
      <formula>AL3="×"</formula>
    </cfRule>
  </conditionalFormatting>
  <conditionalFormatting sqref="AJ3:AJ6">
    <cfRule type="expression" dxfId="86" priority="40">
      <formula>AL3="×"</formula>
    </cfRule>
  </conditionalFormatting>
  <conditionalFormatting sqref="AJ8">
    <cfRule type="expression" dxfId="85" priority="97">
      <formula>AL8="×"</formula>
    </cfRule>
  </conditionalFormatting>
  <conditionalFormatting sqref="AJ15:AJ16">
    <cfRule type="expression" dxfId="84" priority="96">
      <formula>AL15="×"</formula>
    </cfRule>
  </conditionalFormatting>
  <conditionalFormatting sqref="AJ18:AJ22">
    <cfRule type="expression" dxfId="83" priority="48">
      <formula>AL18="×"</formula>
    </cfRule>
  </conditionalFormatting>
  <conditionalFormatting sqref="AJ24:AJ27">
    <cfRule type="expression" dxfId="82" priority="72">
      <formula>AL24="×"</formula>
    </cfRule>
  </conditionalFormatting>
  <conditionalFormatting sqref="AJ29">
    <cfRule type="expression" dxfId="81" priority="93">
      <formula>AL29="×"</formula>
    </cfRule>
  </conditionalFormatting>
  <conditionalFormatting sqref="AK4:AK13">
    <cfRule type="expression" dxfId="80" priority="39">
      <formula>AL4="×"</formula>
    </cfRule>
  </conditionalFormatting>
  <conditionalFormatting sqref="AK14:AK18">
    <cfRule type="expression" dxfId="79" priority="133">
      <formula>AL14="×"</formula>
    </cfRule>
  </conditionalFormatting>
  <conditionalFormatting sqref="AK19:AK31">
    <cfRule type="expression" dxfId="78" priority="73">
      <formula>AL19="×"</formula>
    </cfRule>
  </conditionalFormatting>
  <conditionalFormatting sqref="AN4:AN5">
    <cfRule type="expression" dxfId="77" priority="45">
      <formula>AL4="×"</formula>
    </cfRule>
  </conditionalFormatting>
  <conditionalFormatting sqref="AN15 BC27">
    <cfRule type="expression" dxfId="76" priority="165">
      <formula>AL17="×"</formula>
    </cfRule>
  </conditionalFormatting>
  <conditionalFormatting sqref="AN31:AN33">
    <cfRule type="expression" dxfId="75" priority="147">
      <formula>AL31="×"</formula>
    </cfRule>
  </conditionalFormatting>
  <conditionalFormatting sqref="AO4:AO6">
    <cfRule type="expression" dxfId="74" priority="71">
      <formula>AQ4="×"</formula>
    </cfRule>
  </conditionalFormatting>
  <conditionalFormatting sqref="AO12">
    <cfRule type="expression" dxfId="73" priority="69">
      <formula>"c13=""×"""</formula>
    </cfRule>
    <cfRule type="expression" dxfId="72" priority="70">
      <formula>"c13=""×"""</formula>
    </cfRule>
  </conditionalFormatting>
  <conditionalFormatting sqref="AO12:AO13">
    <cfRule type="expression" dxfId="71" priority="68">
      <formula>AQ12="×"</formula>
    </cfRule>
  </conditionalFormatting>
  <conditionalFormatting sqref="AO15:AO18">
    <cfRule type="expression" dxfId="70" priority="66">
      <formula>AQ15="×"</formula>
    </cfRule>
  </conditionalFormatting>
  <conditionalFormatting sqref="AO20">
    <cfRule type="expression" dxfId="69" priority="89">
      <formula>AQ20="×"</formula>
    </cfRule>
  </conditionalFormatting>
  <conditionalFormatting sqref="AO22:AO27">
    <cfRule type="expression" dxfId="68" priority="65">
      <formula>AQ22="×"</formula>
    </cfRule>
  </conditionalFormatting>
  <conditionalFormatting sqref="AP3:AP18">
    <cfRule type="expression" dxfId="67" priority="44">
      <formula>AQ3="×"</formula>
    </cfRule>
  </conditionalFormatting>
  <conditionalFormatting sqref="AP19:AP33">
    <cfRule type="expression" dxfId="66" priority="67">
      <formula>AQ19="×"</formula>
    </cfRule>
  </conditionalFormatting>
  <conditionalFormatting sqref="AS14">
    <cfRule type="expression" dxfId="65" priority="38">
      <formula>AQ15="×"</formula>
    </cfRule>
  </conditionalFormatting>
  <conditionalFormatting sqref="AS15">
    <cfRule type="expression" dxfId="64" priority="153">
      <formula>AQ15="×"</formula>
    </cfRule>
  </conditionalFormatting>
  <conditionalFormatting sqref="AS29:AS30">
    <cfRule type="expression" dxfId="63" priority="152">
      <formula>AQ29="×"</formula>
    </cfRule>
  </conditionalFormatting>
  <conditionalFormatting sqref="AS33">
    <cfRule type="expression" dxfId="62" priority="150">
      <formula>AQ33="×"</formula>
    </cfRule>
  </conditionalFormatting>
  <conditionalFormatting sqref="AT3:AT4">
    <cfRule type="expression" dxfId="61" priority="92">
      <formula>AV3="×"</formula>
    </cfRule>
  </conditionalFormatting>
  <conditionalFormatting sqref="AT6:AT8 AO8:AO10 AJ11 U12:U13 AJ13 Z15:Z18 AY16:AY18 BD16:BD18 AT19:AT22 U25:U28 AO29:AO30 Z29:Z33 BD30 K30:K33 AY30:AY33 U32:U33 AJ32:AJ33 AO33 AT33">
    <cfRule type="expression" dxfId="60" priority="159">
      <formula>M6="×"</formula>
    </cfRule>
  </conditionalFormatting>
  <conditionalFormatting sqref="AT11">
    <cfRule type="expression" dxfId="59" priority="91">
      <formula>AV11="×"</formula>
    </cfRule>
  </conditionalFormatting>
  <conditionalFormatting sqref="AT13:AT17">
    <cfRule type="expression" dxfId="58" priority="90">
      <formula>AV13="×"</formula>
    </cfRule>
  </conditionalFormatting>
  <conditionalFormatting sqref="AT24">
    <cfRule type="expression" dxfId="57" priority="88">
      <formula>AV24="×"</formula>
    </cfRule>
  </conditionalFormatting>
  <conditionalFormatting sqref="AT26:AT29">
    <cfRule type="expression" dxfId="56" priority="64">
      <formula>AV26="×"</formula>
    </cfRule>
  </conditionalFormatting>
  <conditionalFormatting sqref="AZ9:AZ13 AA32:AA33 BE30 L33 AK32:AK33 AF6:AF10 AF12:AF15 AU3:AU9 AU19:AU33 AZ26:AZ33">
    <cfRule type="expression" dxfId="55" priority="158">
      <formula>M3="×"</formula>
    </cfRule>
  </conditionalFormatting>
  <conditionalFormatting sqref="AX3 BC13 BH24 BH30">
    <cfRule type="expression" dxfId="54" priority="161">
      <formula>AV3="×"</formula>
    </cfRule>
  </conditionalFormatting>
  <conditionalFormatting sqref="AX13:AX14">
    <cfRule type="expression" dxfId="53" priority="146">
      <formula>AV13="×"</formula>
    </cfRule>
  </conditionalFormatting>
  <conditionalFormatting sqref="AY3:AY7">
    <cfRule type="expression" dxfId="52" priority="63">
      <formula>BA3="×"</formula>
    </cfRule>
  </conditionalFormatting>
  <conditionalFormatting sqref="AY9:AY13">
    <cfRule type="expression" dxfId="51" priority="60">
      <formula>BA9="×"</formula>
    </cfRule>
  </conditionalFormatting>
  <conditionalFormatting sqref="AY12">
    <cfRule type="expression" dxfId="50" priority="61">
      <formula>"c13=""×"""</formula>
    </cfRule>
    <cfRule type="expression" dxfId="49" priority="62">
      <formula>"c13=""×"""</formula>
    </cfRule>
  </conditionalFormatting>
  <conditionalFormatting sqref="AY20:AY21">
    <cfRule type="expression" dxfId="48" priority="58">
      <formula>BA20="×"</formula>
    </cfRule>
  </conditionalFormatting>
  <conditionalFormatting sqref="AY23:AY28">
    <cfRule type="expression" dxfId="47" priority="57">
      <formula>BA23="×"</formula>
    </cfRule>
  </conditionalFormatting>
  <conditionalFormatting sqref="AZ3:AZ8">
    <cfRule type="expression" dxfId="46" priority="126">
      <formula>BA3="×"</formula>
    </cfRule>
  </conditionalFormatting>
  <conditionalFormatting sqref="AZ18:AZ25">
    <cfRule type="expression" dxfId="45" priority="59">
      <formula>BA18="×"</formula>
    </cfRule>
  </conditionalFormatting>
  <conditionalFormatting sqref="BD3:BD7">
    <cfRule type="expression" dxfId="44" priority="56">
      <formula>BF3="×"</formula>
    </cfRule>
  </conditionalFormatting>
  <conditionalFormatting sqref="BD9:BD14">
    <cfRule type="expression" dxfId="43" priority="53">
      <formula>BF9="×"</formula>
    </cfRule>
  </conditionalFormatting>
  <conditionalFormatting sqref="BD12">
    <cfRule type="expression" dxfId="42" priority="54">
      <formula>"c13=""×"""</formula>
    </cfRule>
    <cfRule type="expression" dxfId="41" priority="55">
      <formula>"c13=""×"""</formula>
    </cfRule>
  </conditionalFormatting>
  <conditionalFormatting sqref="BD20:BD21">
    <cfRule type="expression" dxfId="40" priority="132">
      <formula>BF20="×"</formula>
    </cfRule>
  </conditionalFormatting>
  <conditionalFormatting sqref="BD23:BD28">
    <cfRule type="expression" dxfId="39" priority="131">
      <formula>BF23="×"</formula>
    </cfRule>
  </conditionalFormatting>
  <conditionalFormatting sqref="BE3:BE7">
    <cfRule type="expression" dxfId="38" priority="125">
      <formula>BF3="×"</formula>
    </cfRule>
  </conditionalFormatting>
  <conditionalFormatting sqref="BE10:BE15">
    <cfRule type="expression" dxfId="37" priority="124">
      <formula>BF10="×"</formula>
    </cfRule>
  </conditionalFormatting>
  <conditionalFormatting sqref="BE16:BE21">
    <cfRule type="expression" dxfId="36" priority="123">
      <formula>BF16="×"</formula>
    </cfRule>
  </conditionalFormatting>
  <conditionalFormatting sqref="BE23:BE29">
    <cfRule type="expression" dxfId="35" priority="121">
      <formula>BF23="×"</formula>
    </cfRule>
  </conditionalFormatting>
  <conditionalFormatting sqref="O9">
    <cfRule type="expression" dxfId="34" priority="36">
      <formula>M9="×"</formula>
    </cfRule>
  </conditionalFormatting>
  <conditionalFormatting sqref="K9">
    <cfRule type="expression" dxfId="33" priority="35">
      <formula>M9="×"</formula>
    </cfRule>
  </conditionalFormatting>
  <conditionalFormatting sqref="J33">
    <cfRule type="expression" dxfId="32" priority="34">
      <formula>H33="×"</formula>
    </cfRule>
  </conditionalFormatting>
  <conditionalFormatting sqref="F33">
    <cfRule type="expression" dxfId="31" priority="33">
      <formula>H33="×"</formula>
    </cfRule>
  </conditionalFormatting>
  <conditionalFormatting sqref="J32">
    <cfRule type="expression" dxfId="30" priority="32">
      <formula>H33="×"</formula>
    </cfRule>
  </conditionalFormatting>
  <conditionalFormatting sqref="E15">
    <cfRule type="expression" dxfId="29" priority="31">
      <formula>C16="×"</formula>
    </cfRule>
  </conditionalFormatting>
  <conditionalFormatting sqref="E22">
    <cfRule type="expression" dxfId="28" priority="30">
      <formula>C23="×"</formula>
    </cfRule>
  </conditionalFormatting>
  <conditionalFormatting sqref="J17">
    <cfRule type="expression" dxfId="27" priority="29">
      <formula>H18="×"</formula>
    </cfRule>
  </conditionalFormatting>
  <conditionalFormatting sqref="J13">
    <cfRule type="expression" dxfId="26" priority="28">
      <formula>H14="×"</formula>
    </cfRule>
  </conditionalFormatting>
  <conditionalFormatting sqref="E26">
    <cfRule type="expression" dxfId="25" priority="27">
      <formula>C27="×"</formula>
    </cfRule>
  </conditionalFormatting>
  <conditionalFormatting sqref="J20">
    <cfRule type="expression" dxfId="24" priority="26">
      <formula>H21="×"</formula>
    </cfRule>
  </conditionalFormatting>
  <conditionalFormatting sqref="O7">
    <cfRule type="expression" dxfId="23" priority="25">
      <formula>M8="×"</formula>
    </cfRule>
  </conditionalFormatting>
  <conditionalFormatting sqref="O11">
    <cfRule type="expression" dxfId="22" priority="24">
      <formula>M12="×"</formula>
    </cfRule>
  </conditionalFormatting>
  <conditionalFormatting sqref="O21">
    <cfRule type="expression" dxfId="21" priority="23">
      <formula>M22="×"</formula>
    </cfRule>
  </conditionalFormatting>
  <conditionalFormatting sqref="O24">
    <cfRule type="expression" dxfId="20" priority="22">
      <formula>M25="×"</formula>
    </cfRule>
  </conditionalFormatting>
  <conditionalFormatting sqref="O28">
    <cfRule type="expression" dxfId="19" priority="21">
      <formula>M29="×"</formula>
    </cfRule>
  </conditionalFormatting>
  <conditionalFormatting sqref="O31">
    <cfRule type="expression" dxfId="18" priority="19">
      <formula>M31="×"</formula>
    </cfRule>
  </conditionalFormatting>
  <conditionalFormatting sqref="O31">
    <cfRule type="expression" dxfId="17" priority="20">
      <formula>R2="×"</formula>
    </cfRule>
  </conditionalFormatting>
  <conditionalFormatting sqref="O32">
    <cfRule type="expression" dxfId="16" priority="18">
      <formula>M33="×"</formula>
    </cfRule>
  </conditionalFormatting>
  <conditionalFormatting sqref="T8">
    <cfRule type="expression" dxfId="15" priority="17">
      <formula>R9="×"</formula>
    </cfRule>
  </conditionalFormatting>
  <conditionalFormatting sqref="T19">
    <cfRule type="expression" dxfId="14" priority="16">
      <formula>R20="×"</formula>
    </cfRule>
  </conditionalFormatting>
  <conditionalFormatting sqref="T31">
    <cfRule type="expression" dxfId="13" priority="14">
      <formula>R31="×"</formula>
    </cfRule>
  </conditionalFormatting>
  <conditionalFormatting sqref="AD30">
    <cfRule type="expression" dxfId="12" priority="13">
      <formula>AB31="×"</formula>
    </cfRule>
  </conditionalFormatting>
  <conditionalFormatting sqref="BC6">
    <cfRule type="expression" dxfId="11" priority="12">
      <formula>BA7="×"</formula>
    </cfRule>
  </conditionalFormatting>
  <conditionalFormatting sqref="BH6">
    <cfRule type="expression" dxfId="10" priority="11">
      <formula>BF7="×"</formula>
    </cfRule>
  </conditionalFormatting>
  <conditionalFormatting sqref="AX18">
    <cfRule type="expression" dxfId="9" priority="170">
      <formula>AV33="×"</formula>
    </cfRule>
  </conditionalFormatting>
  <conditionalFormatting sqref="T26">
    <cfRule type="expression" dxfId="8" priority="10">
      <formula>R24="×"</formula>
    </cfRule>
  </conditionalFormatting>
  <conditionalFormatting sqref="T31">
    <cfRule type="expression" dxfId="7" priority="8">
      <formula>R31="×"</formula>
    </cfRule>
  </conditionalFormatting>
  <conditionalFormatting sqref="T30">
    <cfRule type="expression" dxfId="6" priority="7">
      <formula>R30="×"</formula>
    </cfRule>
  </conditionalFormatting>
  <conditionalFormatting sqref="T31">
    <cfRule type="expression" dxfId="5" priority="6">
      <formula>R29="×"</formula>
    </cfRule>
  </conditionalFormatting>
  <conditionalFormatting sqref="T30">
    <cfRule type="expression" dxfId="4" priority="5">
      <formula>R28="×"</formula>
    </cfRule>
  </conditionalFormatting>
  <conditionalFormatting sqref="T30">
    <cfRule type="expression" dxfId="3" priority="4">
      <formula>R28="×"</formula>
    </cfRule>
  </conditionalFormatting>
  <conditionalFormatting sqref="T31">
    <cfRule type="expression" dxfId="2" priority="3">
      <formula>R31="×"</formula>
    </cfRule>
  </conditionalFormatting>
  <conditionalFormatting sqref="T29">
    <cfRule type="expression" dxfId="1" priority="2">
      <formula>R27="×"</formula>
    </cfRule>
  </conditionalFormatting>
  <conditionalFormatting sqref="T24">
    <cfRule type="expression" dxfId="0" priority="1">
      <formula>R24="×"</formula>
    </cfRule>
  </conditionalFormatting>
  <pageMargins left="0.70866141732283472" right="0.70866141732283472" top="0.55118110236220474" bottom="0.35433070866141736" header="0.31496062992125984" footer="0.31496062992125984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R8職員用</vt:lpstr>
      <vt:lpstr>R８保護者用</vt:lpstr>
      <vt:lpstr>'R8職員用'!Print_Area</vt:lpstr>
      <vt:lpstr>'R８保護者用'!Print_Area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神保 友佳子</cp:lastModifiedBy>
  <cp:lastPrinted>2026-04-13T00:30:49Z</cp:lastPrinted>
  <dcterms:created xsi:type="dcterms:W3CDTF">2015-04-06T12:18:41Z</dcterms:created>
  <dcterms:modified xsi:type="dcterms:W3CDTF">2026-04-13T00:36:25Z</dcterms:modified>
</cp:coreProperties>
</file>